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january2023\"/>
    </mc:Choice>
  </mc:AlternateContent>
  <xr:revisionPtr revIDLastSave="0" documentId="13_ncr:1_{84DD9586-634F-4A18-851B-6984DA1B5D3F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JAN 2023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P42" i="2"/>
  <c r="CP42" i="1"/>
  <c r="CN42" i="1"/>
  <c r="CO42" i="1"/>
  <c r="CO43" i="1" l="1"/>
  <c r="CP43" i="1"/>
  <c r="CO42" i="2"/>
  <c r="CP43" i="2" s="1"/>
  <c r="CN42" i="2" l="1"/>
  <c r="CO43" i="2" s="1"/>
  <c r="CM42" i="1" l="1"/>
  <c r="CN43" i="1" s="1"/>
  <c r="CM42" i="2"/>
  <c r="CN43" i="2" s="1"/>
  <c r="CL42" i="2"/>
  <c r="CL42" i="1"/>
  <c r="CK42" i="2"/>
  <c r="CK42" i="1"/>
  <c r="CJ42" i="2"/>
  <c r="CM43" i="1" l="1"/>
  <c r="CL43" i="2"/>
  <c r="CM43" i="2"/>
  <c r="CK43" i="2"/>
  <c r="CL43" i="1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G43" i="1" s="1"/>
  <c r="CE42" i="2"/>
  <c r="CE42" i="1"/>
  <c r="CC42" i="2"/>
  <c r="CO44" i="2" s="1"/>
  <c r="CD42" i="2"/>
  <c r="CP44" i="2" s="1"/>
  <c r="CD42" i="1"/>
  <c r="CP44" i="1" s="1"/>
  <c r="CC42" i="1"/>
  <c r="CO44" i="1" s="1"/>
  <c r="BZ42" i="2"/>
  <c r="CL44" i="2" s="1"/>
  <c r="CA42" i="2"/>
  <c r="CM44" i="2" s="1"/>
  <c r="CB42" i="2"/>
  <c r="CN44" i="2" s="1"/>
  <c r="BZ42" i="1"/>
  <c r="CL44" i="1" s="1"/>
  <c r="CA42" i="1"/>
  <c r="CM44" i="1" s="1"/>
  <c r="CB42" i="1"/>
  <c r="CN44" i="1" s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<sst xmlns="http://schemas.openxmlformats.org/spreadsheetml/2006/main" count="367" uniqueCount="67">
  <si>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</si>
  <si>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</si>
  <si>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</si>
  <si>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</si>
  <si>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</si>
  <si>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</si>
  <si>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</si>
  <si>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</si>
  <si>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</si>
  <si>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</si>
  <si>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</si>
  <si>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</si>
  <si>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</si>
  <si>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</si>
  <si>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</si>
  <si>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</si>
  <si>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</si>
  <si>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</si>
  <si>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</si>
  <si>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</si>
  <si>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</si>
  <si>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</si>
  <si>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</si>
  <si>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</si>
  <si>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</si>
  <si>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</si>
  <si>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</si>
  <si>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</si>
  <si>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</si>
  <si>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</si>
  <si>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</si>
  <si>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</si>
  <si>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</si>
  <si>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</si>
  <si>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</si>
  <si>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</si>
  <si>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</si>
  <si>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</si>
  <si>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</si>
  <si>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</si>
  <si>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</si>
  <si>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</si>
  <si>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</si>
  <si>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</si>
  <si>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</si>
  <si>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</si>
  <si>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</si>
  <si>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LOWEST AVERAGE PRICES IN DECEMBER 2022</t>
  </si>
  <si>
    <t>STATES WITH THE HIGHEST AVERAGE PRICES IN JANUARY 2022</t>
  </si>
  <si>
    <t>STATES WITH THE HIGHEST AVERAGE PRICES IN JANUARY 2023</t>
  </si>
  <si>
    <t>STATES WITH THE LOWEST AVERAGE PRICES IN JANUARY 2023</t>
  </si>
  <si>
    <t>Average of Jan-22</t>
  </si>
  <si>
    <t>Average of Dec-22</t>
  </si>
  <si>
    <t>Average of Jan-23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</si>
  <si>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</si>
  <si>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</si>
  <si>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</si>
  <si>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</si>
  <si>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</si>
  <si>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</si>
  <si>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</si>
  <si>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</si>
  <si>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Grand Total</t>
  </si>
  <si>
    <t>MoM</t>
  </si>
  <si>
    <t>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</si>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</sst>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71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3" fillId="0" borderId="2" xfId="10" applyNumberFormat="1" applyFont="1" applyBorder="1" applyAlignment="1">
      <alignment horizontal="right" wrapText="1"/>
    </xf>
    <xf numFmtId="2" fontId="8" fillId="0" borderId="2" xfId="12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5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Border="1" applyAlignment="1">
      <alignment horizontal="right" wrapText="1"/>
    </xf>
    <xf numFmtId="2" fontId="3" fillId="0" borderId="3" xfId="10" applyNumberFormat="1" applyFont="1" applyBorder="1" applyAlignment="1">
      <alignment horizontal="right" wrapText="1"/>
    </xf>
    <xf numFmtId="2" fontId="3" fillId="0" borderId="0" xfId="12" applyNumberFormat="1" applyFont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15" fillId="0" borderId="2" xfId="12" applyNumberFormat="1" applyFont="1" applyBorder="1" applyAlignment="1">
      <alignment horizontal="right" wrapText="1"/>
    </xf>
    <xf numFmtId="2" fontId="4" fillId="0" borderId="2" xfId="15" applyNumberFormat="1" applyFont="1" applyBorder="1" applyAlignment="1">
      <alignment horizontal="right" wrapText="1"/>
    </xf>
    <xf numFmtId="2" fontId="16" fillId="0" borderId="2" xfId="10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2" fontId="17" fillId="0" borderId="2" xfId="6" applyNumberFormat="1" applyFont="1" applyBorder="1" applyAlignment="1">
      <alignment horizontal="right" wrapText="1"/>
    </xf>
    <xf numFmtId="2" fontId="17" fillId="0" borderId="3" xfId="6" applyNumberFormat="1" applyFont="1" applyBorder="1" applyAlignment="1">
      <alignment horizontal="right" wrapText="1"/>
    </xf>
    <xf numFmtId="0" fontId="7" fillId="4" borderId="7" xfId="0" applyFont="1" applyFill="1" applyBorder="1"/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2" fontId="0" fillId="0" borderId="7" xfId="0" applyNumberFormat="1" applyBorder="1"/>
    <xf numFmtId="0" fontId="0" fillId="0" borderId="7" xfId="0" applyBorder="1" applyAlignment="1">
      <alignment horizontal="left" indent="1"/>
    </xf>
    <xf numFmtId="4" fontId="0" fillId="0" borderId="7" xfId="0" applyNumberFormat="1" applyBorder="1"/>
    <xf numFmtId="0" fontId="7" fillId="4" borderId="7" xfId="0" applyFont="1" applyFill="1" applyBorder="1" applyAlignment="1">
      <alignment horizontal="left"/>
    </xf>
    <xf numFmtId="4" fontId="7" fillId="4" borderId="7" xfId="0" applyNumberFormat="1" applyFont="1" applyFill="1" applyBorder="1"/>
    <xf numFmtId="0" fontId="7" fillId="0" borderId="7" xfId="0" applyFont="1" applyBorder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0B2F-471C-4793-A172-73A35DA9B943}">
  <dimension ref="A1:O57"/>
  <sheetViews>
    <sheetView tabSelected="1" workbookViewId="0">
      <selection activeCell="G2" sqref="G2"/>
    </sheetView>
  </sheetViews>
  <sheetFormatPr defaultRowHeight="14.4"/>
  <cols>
    <col min="1" max="1" width="15.5546875" customWidth="1"/>
    <col min="2" max="2" width="16.109375" bestFit="1" customWidth="1"/>
    <col min="3" max="3" width="16.44140625" bestFit="1" customWidth="1"/>
    <col min="4" max="4" width="16.109375" bestFit="1" customWidth="1"/>
    <col min="5" max="5" width="6.21875" bestFit="1" customWidth="1"/>
    <col min="6" max="6" width="6.5546875" bestFit="1" customWidth="1"/>
    <col min="10" max="10" width="15.33203125" customWidth="1"/>
    <col min="11" max="11" width="16.109375" bestFit="1" customWidth="1"/>
    <col min="12" max="12" width="16.44140625" bestFit="1" customWidth="1"/>
    <col min="13" max="13" width="16.109375" bestFit="1" customWidth="1"/>
    <col min="14" max="14" width="5.6640625" bestFit="1" customWidth="1"/>
    <col min="15" max="15" width="6.5546875" bestFit="1" customWidth="1"/>
  </cols>
  <sheetData>
    <row r="1" spans="1:15">
      <c r="A1" s="70" t="s">
        <v>65</v>
      </c>
      <c r="B1" s="70"/>
      <c r="C1" s="70"/>
      <c r="D1" s="70"/>
      <c r="E1" s="70"/>
      <c r="F1" s="70"/>
      <c r="J1" s="70" t="s">
        <v>66</v>
      </c>
      <c r="K1" s="70"/>
      <c r="L1" s="70"/>
      <c r="M1" s="70"/>
      <c r="N1" s="70"/>
      <c r="O1" s="70"/>
    </row>
    <row r="2" spans="1:15">
      <c r="A2" s="62"/>
      <c r="B2" s="62" t="s">
        <v>51</v>
      </c>
      <c r="C2" s="62" t="s">
        <v>52</v>
      </c>
      <c r="D2" s="62" t="s">
        <v>53</v>
      </c>
      <c r="E2" s="62" t="s">
        <v>63</v>
      </c>
      <c r="F2" s="62" t="s">
        <v>64</v>
      </c>
      <c r="J2" s="62"/>
      <c r="K2" s="62" t="s">
        <v>51</v>
      </c>
      <c r="L2" s="62" t="s">
        <v>52</v>
      </c>
      <c r="M2" s="62" t="s">
        <v>53</v>
      </c>
      <c r="N2" s="62" t="s">
        <v>63</v>
      </c>
      <c r="O2" s="62" t="s">
        <v>64</v>
      </c>
    </row>
    <row r="3" spans="1:15">
      <c r="A3" s="63" t="s">
        <v>54</v>
      </c>
      <c r="B3" s="64">
        <v>437.31519274376404</v>
      </c>
      <c r="C3" s="64">
        <v>1095.1672335600888</v>
      </c>
      <c r="D3" s="64">
        <v>1207.7579365079343</v>
      </c>
      <c r="E3" s="65">
        <f>D3/C3*100-100</f>
        <v>10.280685862180519</v>
      </c>
      <c r="F3" s="65">
        <f>D3/B3*100-100</f>
        <v>176.17561807773632</v>
      </c>
      <c r="J3" s="63" t="s">
        <v>54</v>
      </c>
      <c r="K3" s="64">
        <v>1586.452380952381</v>
      </c>
      <c r="L3" s="64">
        <v>3967.9702380952367</v>
      </c>
      <c r="M3" s="64">
        <v>4143.8633786848086</v>
      </c>
      <c r="N3" s="65">
        <f>M3/L3*100-100</f>
        <v>4.4328240897796292</v>
      </c>
      <c r="O3" s="65">
        <f>M3/K3*100-100</f>
        <v>161.20313653518929</v>
      </c>
    </row>
    <row r="4" spans="1:15">
      <c r="A4" s="66" t="s">
        <v>7</v>
      </c>
      <c r="B4" s="67">
        <v>400</v>
      </c>
      <c r="C4" s="67">
        <v>1383.3333333333301</v>
      </c>
      <c r="D4" s="67">
        <v>1566.6666666666699</v>
      </c>
      <c r="E4" s="65">
        <f>D4/C4*100-100</f>
        <v>13.25301204819327</v>
      </c>
      <c r="F4" s="65">
        <f>D4/B4*100-100</f>
        <v>291.66666666666748</v>
      </c>
      <c r="J4" s="66" t="s">
        <v>7</v>
      </c>
      <c r="K4" s="67">
        <v>1310</v>
      </c>
      <c r="L4" s="67">
        <v>4250</v>
      </c>
      <c r="M4" s="67">
        <v>4250</v>
      </c>
      <c r="N4" s="65">
        <f t="shared" ref="N4:N46" si="0">M4/L4*100-100</f>
        <v>0</v>
      </c>
      <c r="O4" s="65">
        <f t="shared" ref="O4:O46" si="1">M4/K4*100-100</f>
        <v>224.4274809160305</v>
      </c>
    </row>
    <row r="5" spans="1:15">
      <c r="A5" s="66" t="s">
        <v>13</v>
      </c>
      <c r="B5" s="67">
        <v>415.23809523809524</v>
      </c>
      <c r="C5" s="67">
        <v>986.66666666666697</v>
      </c>
      <c r="D5" s="67">
        <v>1133.3333333333301</v>
      </c>
      <c r="E5" s="65">
        <f t="shared" ref="E5:E46" si="2">D5/C5*100-100</f>
        <v>14.864864864864487</v>
      </c>
      <c r="F5" s="65">
        <f t="shared" ref="F5:F46" si="3">D5/B5*100-100</f>
        <v>172.93577981651299</v>
      </c>
      <c r="J5" s="66" t="s">
        <v>13</v>
      </c>
      <c r="K5" s="67">
        <v>1437.1428571428571</v>
      </c>
      <c r="L5" s="67">
        <v>3987.5</v>
      </c>
      <c r="M5" s="67">
        <v>4378.5714285714284</v>
      </c>
      <c r="N5" s="65">
        <f t="shared" si="0"/>
        <v>9.8074339453649912</v>
      </c>
      <c r="O5" s="65">
        <f>M5/K5*100-100</f>
        <v>204.67196819085484</v>
      </c>
    </row>
    <row r="6" spans="1:15">
      <c r="A6" s="66" t="s">
        <v>28</v>
      </c>
      <c r="B6" s="67">
        <v>466.66666666666669</v>
      </c>
      <c r="C6" s="67">
        <v>985.41666666666697</v>
      </c>
      <c r="D6" s="67">
        <v>1033.3333333333301</v>
      </c>
      <c r="E6" s="65">
        <f t="shared" si="2"/>
        <v>4.8625792811835709</v>
      </c>
      <c r="F6" s="65">
        <f t="shared" si="3"/>
        <v>121.42857142857073</v>
      </c>
      <c r="J6" s="66" t="s">
        <v>28</v>
      </c>
      <c r="K6" s="67">
        <v>1701</v>
      </c>
      <c r="L6" s="67">
        <v>4090.625</v>
      </c>
      <c r="M6" s="67">
        <v>4006.25</v>
      </c>
      <c r="N6" s="65">
        <f t="shared" si="0"/>
        <v>-2.0626432391138252</v>
      </c>
      <c r="O6" s="65">
        <f t="shared" si="1"/>
        <v>135.52322163433271</v>
      </c>
    </row>
    <row r="7" spans="1:15">
      <c r="A7" s="66" t="s">
        <v>29</v>
      </c>
      <c r="B7" s="67">
        <v>491.11111111111097</v>
      </c>
      <c r="C7" s="67">
        <v>1107.1428571428501</v>
      </c>
      <c r="D7" s="67">
        <v>1114.5833333333301</v>
      </c>
      <c r="E7" s="65">
        <f t="shared" si="2"/>
        <v>0.67204301075302908</v>
      </c>
      <c r="F7" s="65">
        <f t="shared" si="3"/>
        <v>126.95135746606275</v>
      </c>
      <c r="J7" s="66" t="s">
        <v>29</v>
      </c>
      <c r="K7" s="67">
        <v>1570</v>
      </c>
      <c r="L7" s="67">
        <v>4515.8333333333303</v>
      </c>
      <c r="M7" s="67">
        <v>4600</v>
      </c>
      <c r="N7" s="65">
        <f t="shared" si="0"/>
        <v>1.8638125115335527</v>
      </c>
      <c r="O7" s="65">
        <f t="shared" si="1"/>
        <v>192.99363057324837</v>
      </c>
    </row>
    <row r="8" spans="1:15">
      <c r="A8" s="66" t="s">
        <v>55</v>
      </c>
      <c r="B8" s="67">
        <v>416.00000000000006</v>
      </c>
      <c r="C8" s="67">
        <v>926.944444444444</v>
      </c>
      <c r="D8" s="67">
        <v>1109.7222222222199</v>
      </c>
      <c r="E8" s="65">
        <f t="shared" si="2"/>
        <v>19.718309859154729</v>
      </c>
      <c r="F8" s="65">
        <f t="shared" si="3"/>
        <v>166.76014957264897</v>
      </c>
      <c r="J8" s="66" t="s">
        <v>55</v>
      </c>
      <c r="K8" s="67">
        <v>1560.3571428571429</v>
      </c>
      <c r="L8" s="67">
        <v>3713.5</v>
      </c>
      <c r="M8" s="67">
        <v>4055</v>
      </c>
      <c r="N8" s="65">
        <f t="shared" si="0"/>
        <v>9.1961761141780016</v>
      </c>
      <c r="O8" s="65">
        <f t="shared" si="1"/>
        <v>159.87640192263677</v>
      </c>
    </row>
    <row r="9" spans="1:15">
      <c r="A9" s="66" t="s">
        <v>32</v>
      </c>
      <c r="B9" s="67">
        <v>449.33333333333297</v>
      </c>
      <c r="C9" s="67">
        <v>993.33333333333303</v>
      </c>
      <c r="D9" s="67">
        <v>1113.3333333333301</v>
      </c>
      <c r="E9" s="65">
        <f t="shared" si="2"/>
        <v>12.080536912751398</v>
      </c>
      <c r="F9" s="65">
        <f t="shared" si="3"/>
        <v>147.77448071216565</v>
      </c>
      <c r="J9" s="66" t="s">
        <v>32</v>
      </c>
      <c r="K9" s="67">
        <v>1646.6666666666667</v>
      </c>
      <c r="L9" s="67">
        <v>3420</v>
      </c>
      <c r="M9" s="67">
        <v>3450.5555555555602</v>
      </c>
      <c r="N9" s="65">
        <f t="shared" si="0"/>
        <v>0.89343729694620322</v>
      </c>
      <c r="O9" s="65">
        <f t="shared" si="1"/>
        <v>109.54790823211903</v>
      </c>
    </row>
    <row r="10" spans="1:15">
      <c r="A10" s="66" t="s">
        <v>37</v>
      </c>
      <c r="B10" s="67">
        <v>422.85714285714283</v>
      </c>
      <c r="C10" s="67">
        <v>1283.3333333333301</v>
      </c>
      <c r="D10" s="67">
        <v>1383.3333333333301</v>
      </c>
      <c r="E10" s="65">
        <f t="shared" si="2"/>
        <v>7.7922077922078188</v>
      </c>
      <c r="F10" s="65">
        <f t="shared" si="3"/>
        <v>227.13963963963886</v>
      </c>
      <c r="J10" s="66" t="s">
        <v>37</v>
      </c>
      <c r="K10" s="67">
        <v>1880</v>
      </c>
      <c r="L10" s="67">
        <v>3798.3333333333298</v>
      </c>
      <c r="M10" s="67">
        <v>4266.666666666667</v>
      </c>
      <c r="N10" s="65">
        <f t="shared" si="0"/>
        <v>12.329969284774151</v>
      </c>
      <c r="O10" s="65">
        <f t="shared" si="1"/>
        <v>126.95035460992909</v>
      </c>
    </row>
    <row r="11" spans="1:15">
      <c r="A11" s="63" t="s">
        <v>56</v>
      </c>
      <c r="B11" s="64">
        <v>432.1857463524131</v>
      </c>
      <c r="C11" s="64">
        <v>1085.6481481481485</v>
      </c>
      <c r="D11" s="64">
        <v>1197.2797619047601</v>
      </c>
      <c r="E11" s="65">
        <f t="shared" si="2"/>
        <v>10.282485531525836</v>
      </c>
      <c r="F11" s="65">
        <f t="shared" si="3"/>
        <v>177.02897932419864</v>
      </c>
      <c r="J11" s="63" t="s">
        <v>56</v>
      </c>
      <c r="K11" s="64">
        <v>1174.5509259259259</v>
      </c>
      <c r="L11" s="64">
        <v>3378.6904761904771</v>
      </c>
      <c r="M11" s="64">
        <v>3445.8333333333335</v>
      </c>
      <c r="N11" s="65">
        <f t="shared" si="0"/>
        <v>1.9872449878439511</v>
      </c>
      <c r="O11" s="65">
        <f t="shared" si="1"/>
        <v>193.37453636732721</v>
      </c>
    </row>
    <row r="12" spans="1:15">
      <c r="A12" s="66" t="s">
        <v>8</v>
      </c>
      <c r="B12" s="67">
        <v>405.55555555555566</v>
      </c>
      <c r="C12" s="67">
        <v>1083.3333333333301</v>
      </c>
      <c r="D12" s="67">
        <v>1233.3333333333301</v>
      </c>
      <c r="E12" s="65">
        <f t="shared" si="2"/>
        <v>13.846153846153882</v>
      </c>
      <c r="F12" s="65">
        <f t="shared" si="3"/>
        <v>204.10958904109503</v>
      </c>
      <c r="J12" s="66" t="s">
        <v>8</v>
      </c>
      <c r="K12" s="67">
        <v>862.5</v>
      </c>
      <c r="L12" s="67">
        <v>3857.1428571428601</v>
      </c>
      <c r="M12" s="67">
        <v>3600</v>
      </c>
      <c r="N12" s="65">
        <f t="shared" si="0"/>
        <v>-6.6666666666667425</v>
      </c>
      <c r="O12" s="65">
        <f t="shared" si="1"/>
        <v>317.39130434782606</v>
      </c>
    </row>
    <row r="13" spans="1:15">
      <c r="A13" s="66" t="s">
        <v>11</v>
      </c>
      <c r="B13" s="67">
        <v>466.66666666666703</v>
      </c>
      <c r="C13" s="67">
        <v>1016.66666666667</v>
      </c>
      <c r="D13" s="67">
        <v>1268.75</v>
      </c>
      <c r="E13" s="65">
        <f t="shared" si="2"/>
        <v>24.795081967212695</v>
      </c>
      <c r="F13" s="65">
        <f t="shared" si="3"/>
        <v>171.87499999999977</v>
      </c>
      <c r="J13" s="66" t="s">
        <v>11</v>
      </c>
      <c r="K13" s="67">
        <v>1345.25</v>
      </c>
      <c r="L13" s="67">
        <v>3440</v>
      </c>
      <c r="M13" s="67">
        <v>3800</v>
      </c>
      <c r="N13" s="65">
        <f t="shared" si="0"/>
        <v>10.465116279069761</v>
      </c>
      <c r="O13" s="65">
        <f t="shared" si="1"/>
        <v>182.47537632410331</v>
      </c>
    </row>
    <row r="14" spans="1:15">
      <c r="A14" s="66" t="s">
        <v>14</v>
      </c>
      <c r="B14" s="67">
        <v>377.77777777777783</v>
      </c>
      <c r="C14" s="67">
        <v>955.55555555555998</v>
      </c>
      <c r="D14" s="67">
        <v>1108.3333333333301</v>
      </c>
      <c r="E14" s="65">
        <f t="shared" si="2"/>
        <v>15.988372093022377</v>
      </c>
      <c r="F14" s="65">
        <f t="shared" si="3"/>
        <v>193.38235294117555</v>
      </c>
      <c r="J14" s="66" t="s">
        <v>14</v>
      </c>
      <c r="K14" s="67">
        <v>1155</v>
      </c>
      <c r="L14" s="67">
        <v>2750</v>
      </c>
      <c r="M14" s="67">
        <v>2800</v>
      </c>
      <c r="N14" s="65">
        <f t="shared" si="0"/>
        <v>1.818181818181813</v>
      </c>
      <c r="O14" s="65">
        <f t="shared" si="1"/>
        <v>142.42424242424244</v>
      </c>
    </row>
    <row r="15" spans="1:15">
      <c r="A15" s="66" t="s">
        <v>21</v>
      </c>
      <c r="B15" s="67">
        <v>479.62962962962968</v>
      </c>
      <c r="C15" s="67">
        <v>1150</v>
      </c>
      <c r="D15" s="67">
        <v>1158.3333333333301</v>
      </c>
      <c r="E15" s="65">
        <f t="shared" si="2"/>
        <v>0.72463768115913751</v>
      </c>
      <c r="F15" s="65">
        <f t="shared" si="3"/>
        <v>141.50579150579082</v>
      </c>
      <c r="J15" s="66" t="s">
        <v>21</v>
      </c>
      <c r="K15" s="67">
        <v>1155.5555555555557</v>
      </c>
      <c r="L15" s="67">
        <v>2775</v>
      </c>
      <c r="M15" s="67">
        <v>2925</v>
      </c>
      <c r="N15" s="65">
        <f t="shared" si="0"/>
        <v>5.4054054054053893</v>
      </c>
      <c r="O15" s="65">
        <f t="shared" si="1"/>
        <v>153.125</v>
      </c>
    </row>
    <row r="16" spans="1:15">
      <c r="A16" s="66" t="s">
        <v>40</v>
      </c>
      <c r="B16" s="67">
        <v>515</v>
      </c>
      <c r="C16" s="67">
        <v>1225</v>
      </c>
      <c r="D16" s="67">
        <v>1260.1666666666699</v>
      </c>
      <c r="E16" s="65">
        <f t="shared" si="2"/>
        <v>2.8707482993199847</v>
      </c>
      <c r="F16" s="65">
        <f t="shared" si="3"/>
        <v>144.69255663430482</v>
      </c>
      <c r="J16" s="66" t="s">
        <v>40</v>
      </c>
      <c r="K16" s="67">
        <v>1379</v>
      </c>
      <c r="L16" s="67">
        <v>3650</v>
      </c>
      <c r="M16" s="67">
        <v>3750</v>
      </c>
      <c r="N16" s="65">
        <f t="shared" si="0"/>
        <v>2.7397260273972677</v>
      </c>
      <c r="O16" s="65">
        <f t="shared" si="1"/>
        <v>171.93618564176938</v>
      </c>
    </row>
    <row r="17" spans="1:15">
      <c r="A17" s="66" t="s">
        <v>41</v>
      </c>
      <c r="B17" s="67">
        <v>348.48484848484856</v>
      </c>
      <c r="C17" s="67">
        <v>1083.3333333333301</v>
      </c>
      <c r="D17" s="67">
        <v>1154.7619047619</v>
      </c>
      <c r="E17" s="65">
        <f t="shared" si="2"/>
        <v>6.5934065934064847</v>
      </c>
      <c r="F17" s="65">
        <f t="shared" si="3"/>
        <v>231.36645962732774</v>
      </c>
      <c r="J17" s="66" t="s">
        <v>41</v>
      </c>
      <c r="K17" s="67">
        <v>1150</v>
      </c>
      <c r="L17" s="67">
        <v>3800</v>
      </c>
      <c r="M17" s="67">
        <v>3800</v>
      </c>
      <c r="N17" s="65">
        <f t="shared" si="0"/>
        <v>0</v>
      </c>
      <c r="O17" s="65">
        <f t="shared" si="1"/>
        <v>230.43478260869563</v>
      </c>
    </row>
    <row r="18" spans="1:15">
      <c r="A18" s="63" t="s">
        <v>57</v>
      </c>
      <c r="B18" s="64">
        <v>344.09142444856735</v>
      </c>
      <c r="C18" s="64">
        <v>1011.4886277743402</v>
      </c>
      <c r="D18" s="64">
        <v>1003.5447330447331</v>
      </c>
      <c r="E18" s="65">
        <f t="shared" si="2"/>
        <v>-0.78536668742255245</v>
      </c>
      <c r="F18" s="65">
        <f t="shared" si="3"/>
        <v>191.6506084547122</v>
      </c>
      <c r="J18" s="63" t="s">
        <v>57</v>
      </c>
      <c r="K18" s="64">
        <v>1565.202337345195</v>
      </c>
      <c r="L18" s="64">
        <v>3722.1768707482997</v>
      </c>
      <c r="M18" s="64">
        <v>3917.6507936507946</v>
      </c>
      <c r="N18" s="65">
        <f t="shared" si="0"/>
        <v>5.2516022126373798</v>
      </c>
      <c r="O18" s="65">
        <f t="shared" si="1"/>
        <v>150.29676356704692</v>
      </c>
    </row>
    <row r="19" spans="1:15">
      <c r="A19" s="66" t="s">
        <v>23</v>
      </c>
      <c r="B19" s="67">
        <v>326.38888888888897</v>
      </c>
      <c r="C19" s="67">
        <v>904.76190476190482</v>
      </c>
      <c r="D19" s="67">
        <v>891.66666666666697</v>
      </c>
      <c r="E19" s="65">
        <f t="shared" si="2"/>
        <v>-1.4473684210526017</v>
      </c>
      <c r="F19" s="65">
        <f t="shared" si="3"/>
        <v>173.19148936170217</v>
      </c>
      <c r="J19" s="66" t="s">
        <v>23</v>
      </c>
      <c r="K19" s="67">
        <v>1965.38461538462</v>
      </c>
      <c r="L19" s="67">
        <v>3728.5714285714298</v>
      </c>
      <c r="M19" s="67">
        <v>4025</v>
      </c>
      <c r="N19" s="65">
        <f t="shared" si="0"/>
        <v>7.9501915708811879</v>
      </c>
      <c r="O19" s="65">
        <f t="shared" si="1"/>
        <v>104.79452054794473</v>
      </c>
    </row>
    <row r="20" spans="1:15">
      <c r="A20" s="66" t="s">
        <v>24</v>
      </c>
      <c r="B20" s="67">
        <v>375</v>
      </c>
      <c r="C20" s="67">
        <v>1039.3939393939299</v>
      </c>
      <c r="D20" s="67">
        <v>1059.0909090909092</v>
      </c>
      <c r="E20" s="65">
        <f t="shared" si="2"/>
        <v>1.8950437317793529</v>
      </c>
      <c r="F20" s="65">
        <f t="shared" si="3"/>
        <v>182.42424242424249</v>
      </c>
      <c r="J20" s="66" t="s">
        <v>24</v>
      </c>
      <c r="K20" s="67">
        <v>1377.7777777777778</v>
      </c>
      <c r="L20" s="67">
        <v>3560</v>
      </c>
      <c r="M20" s="67">
        <v>4027.7777777777801</v>
      </c>
      <c r="N20" s="65">
        <f t="shared" si="0"/>
        <v>13.139825218476958</v>
      </c>
      <c r="O20" s="65">
        <f t="shared" si="1"/>
        <v>192.3387096774195</v>
      </c>
    </row>
    <row r="21" spans="1:15">
      <c r="A21" s="66" t="s">
        <v>25</v>
      </c>
      <c r="B21" s="67">
        <v>348.48484848484856</v>
      </c>
      <c r="C21" s="67">
        <v>1037.0370370370372</v>
      </c>
      <c r="D21" s="67">
        <v>1137.0370370370399</v>
      </c>
      <c r="E21" s="65">
        <f t="shared" si="2"/>
        <v>9.6428571428573946</v>
      </c>
      <c r="F21" s="65">
        <f t="shared" si="3"/>
        <v>226.28019323671572</v>
      </c>
      <c r="J21" s="66" t="s">
        <v>25</v>
      </c>
      <c r="K21" s="67">
        <v>1811.1111111111099</v>
      </c>
      <c r="L21" s="67">
        <v>3611.1111111111099</v>
      </c>
      <c r="M21" s="67">
        <v>3770.7777777777801</v>
      </c>
      <c r="N21" s="65">
        <f t="shared" si="0"/>
        <v>4.4215384615385602</v>
      </c>
      <c r="O21" s="65">
        <f t="shared" si="1"/>
        <v>108.20245398773034</v>
      </c>
    </row>
    <row r="22" spans="1:15">
      <c r="A22" s="66" t="s">
        <v>26</v>
      </c>
      <c r="B22" s="67">
        <v>363.09523809523807</v>
      </c>
      <c r="C22" s="67">
        <v>970.37037037036998</v>
      </c>
      <c r="D22" s="67">
        <v>935.18518518518533</v>
      </c>
      <c r="E22" s="65">
        <f t="shared" si="2"/>
        <v>-3.6259541984732238</v>
      </c>
      <c r="F22" s="65">
        <f t="shared" si="3"/>
        <v>157.55919854280512</v>
      </c>
      <c r="J22" s="66" t="s">
        <v>26</v>
      </c>
      <c r="K22" s="67">
        <v>1507.1428571428571</v>
      </c>
      <c r="L22" s="67">
        <v>4255.5555555555602</v>
      </c>
      <c r="M22" s="67">
        <v>4500</v>
      </c>
      <c r="N22" s="65">
        <f t="shared" si="0"/>
        <v>5.74412532637065</v>
      </c>
      <c r="O22" s="65">
        <f t="shared" si="1"/>
        <v>198.57819905213267</v>
      </c>
    </row>
    <row r="23" spans="1:15">
      <c r="A23" s="66" t="s">
        <v>27</v>
      </c>
      <c r="B23" s="67">
        <v>333.33333333333337</v>
      </c>
      <c r="C23" s="67">
        <v>1109.5238095238101</v>
      </c>
      <c r="D23" s="67">
        <v>983.33333333333303</v>
      </c>
      <c r="E23" s="65">
        <f t="shared" si="2"/>
        <v>-11.373390557939985</v>
      </c>
      <c r="F23" s="65">
        <f t="shared" si="3"/>
        <v>194.99999999999989</v>
      </c>
      <c r="J23" s="66" t="s">
        <v>27</v>
      </c>
      <c r="K23" s="67">
        <v>1500</v>
      </c>
      <c r="L23" s="67">
        <v>3942.8571428571399</v>
      </c>
      <c r="M23" s="67">
        <v>3950</v>
      </c>
      <c r="N23" s="65">
        <f t="shared" si="0"/>
        <v>0.18115942028993004</v>
      </c>
      <c r="O23" s="65">
        <f t="shared" si="1"/>
        <v>163.33333333333331</v>
      </c>
    </row>
    <row r="24" spans="1:15">
      <c r="A24" s="66" t="s">
        <v>39</v>
      </c>
      <c r="B24" s="67">
        <v>321.4285714285715</v>
      </c>
      <c r="C24" s="67">
        <v>986</v>
      </c>
      <c r="D24" s="67">
        <v>1033.3333333333301</v>
      </c>
      <c r="E24" s="65">
        <f t="shared" si="2"/>
        <v>4.8005409060172468</v>
      </c>
      <c r="F24" s="65">
        <f t="shared" si="3"/>
        <v>221.48148148148039</v>
      </c>
      <c r="J24" s="66" t="s">
        <v>39</v>
      </c>
      <c r="K24" s="67">
        <v>1300</v>
      </c>
      <c r="L24" s="67">
        <v>3600</v>
      </c>
      <c r="M24" s="67">
        <v>3650</v>
      </c>
      <c r="N24" s="65">
        <f t="shared" si="0"/>
        <v>1.3888888888888857</v>
      </c>
      <c r="O24" s="65">
        <f t="shared" si="1"/>
        <v>180.76923076923077</v>
      </c>
    </row>
    <row r="25" spans="1:15">
      <c r="A25" s="66" t="s">
        <v>42</v>
      </c>
      <c r="B25" s="67">
        <v>340.90909090909093</v>
      </c>
      <c r="C25" s="67">
        <v>1033.3333333333301</v>
      </c>
      <c r="D25" s="67">
        <v>985.16666666666697</v>
      </c>
      <c r="E25" s="65">
        <f t="shared" si="2"/>
        <v>-4.6612903225803137</v>
      </c>
      <c r="F25" s="65">
        <f t="shared" si="3"/>
        <v>188.98222222222228</v>
      </c>
      <c r="J25" s="66" t="s">
        <v>42</v>
      </c>
      <c r="K25" s="67">
        <v>1495</v>
      </c>
      <c r="L25" s="67">
        <v>3357.1428571428601</v>
      </c>
      <c r="M25" s="67">
        <v>3500</v>
      </c>
      <c r="N25" s="65">
        <f t="shared" si="0"/>
        <v>4.2553191489360813</v>
      </c>
      <c r="O25" s="65">
        <f t="shared" si="1"/>
        <v>134.11371237458195</v>
      </c>
    </row>
    <row r="26" spans="1:15">
      <c r="A26" s="63" t="s">
        <v>58</v>
      </c>
      <c r="B26" s="64">
        <v>528.44923076923089</v>
      </c>
      <c r="C26" s="64">
        <v>1203.952380952381</v>
      </c>
      <c r="D26" s="64">
        <v>1223.952380952381</v>
      </c>
      <c r="E26" s="65">
        <f t="shared" si="2"/>
        <v>1.6611952695487133</v>
      </c>
      <c r="F26" s="65">
        <f t="shared" si="3"/>
        <v>131.61210381000066</v>
      </c>
      <c r="J26" s="63" t="s">
        <v>58</v>
      </c>
      <c r="K26" s="64">
        <v>1588.8951825951826</v>
      </c>
      <c r="L26" s="64">
        <v>4337.3179271708696</v>
      </c>
      <c r="M26" s="64">
        <v>4497.3179271708677</v>
      </c>
      <c r="N26" s="65">
        <f t="shared" si="0"/>
        <v>3.6889156544805672</v>
      </c>
      <c r="O26" s="65">
        <f t="shared" si="1"/>
        <v>183.04686026080617</v>
      </c>
    </row>
    <row r="27" spans="1:15">
      <c r="A27" s="66" t="s">
        <v>4</v>
      </c>
      <c r="B27" s="67">
        <v>507.84444444444449</v>
      </c>
      <c r="C27" s="67">
        <v>1165.5555555555554</v>
      </c>
      <c r="D27" s="67">
        <v>1165.5555555555554</v>
      </c>
      <c r="E27" s="65">
        <f t="shared" si="2"/>
        <v>0</v>
      </c>
      <c r="F27" s="65">
        <f t="shared" si="3"/>
        <v>129.51034875071105</v>
      </c>
      <c r="J27" s="66" t="s">
        <v>4</v>
      </c>
      <c r="K27" s="67">
        <v>1420.4545454545455</v>
      </c>
      <c r="L27" s="67">
        <v>4546.4285714285716</v>
      </c>
      <c r="M27" s="67">
        <v>4546.4285714285716</v>
      </c>
      <c r="N27" s="65">
        <f t="shared" si="0"/>
        <v>0</v>
      </c>
      <c r="O27" s="65">
        <f t="shared" si="1"/>
        <v>220.06857142857143</v>
      </c>
    </row>
    <row r="28" spans="1:15">
      <c r="A28" s="66" t="s">
        <v>10</v>
      </c>
      <c r="B28" s="67">
        <v>453.84615384615387</v>
      </c>
      <c r="C28" s="67">
        <v>1238.0952380952383</v>
      </c>
      <c r="D28" s="67">
        <v>1238.0952380952383</v>
      </c>
      <c r="E28" s="65">
        <f t="shared" si="2"/>
        <v>0</v>
      </c>
      <c r="F28" s="65">
        <f t="shared" si="3"/>
        <v>172.80064568200169</v>
      </c>
      <c r="J28" s="66" t="s">
        <v>10</v>
      </c>
      <c r="K28" s="67">
        <v>1462.3333333333333</v>
      </c>
      <c r="L28" s="67">
        <v>4223.2142857142899</v>
      </c>
      <c r="M28" s="67">
        <v>4623.2142857142853</v>
      </c>
      <c r="N28" s="65">
        <f t="shared" si="0"/>
        <v>9.4714587737842351</v>
      </c>
      <c r="O28" s="65">
        <f t="shared" si="1"/>
        <v>216.15324497704256</v>
      </c>
    </row>
    <row r="29" spans="1:15">
      <c r="A29" s="66" t="s">
        <v>17</v>
      </c>
      <c r="B29" s="67">
        <v>652.77777777777794</v>
      </c>
      <c r="C29" s="67">
        <v>1213.3333333333335</v>
      </c>
      <c r="D29" s="67">
        <v>1213.3333333333335</v>
      </c>
      <c r="E29" s="65">
        <f t="shared" si="2"/>
        <v>0</v>
      </c>
      <c r="F29" s="65">
        <f t="shared" si="3"/>
        <v>85.872340425531888</v>
      </c>
      <c r="J29" s="66" t="s">
        <v>17</v>
      </c>
      <c r="K29" s="67">
        <v>1729.1666666666667</v>
      </c>
      <c r="L29" s="67">
        <v>4157.1428571428596</v>
      </c>
      <c r="M29" s="67">
        <v>4557.1428571428569</v>
      </c>
      <c r="N29" s="65">
        <f t="shared" si="0"/>
        <v>9.6219931271476895</v>
      </c>
      <c r="O29" s="65">
        <f t="shared" si="1"/>
        <v>163.54561101549052</v>
      </c>
    </row>
    <row r="30" spans="1:15">
      <c r="A30" s="66" t="s">
        <v>20</v>
      </c>
      <c r="B30" s="67">
        <v>527.77777777777806</v>
      </c>
      <c r="C30" s="67">
        <v>1157.4074074074072</v>
      </c>
      <c r="D30" s="67">
        <v>1157.4074074074072</v>
      </c>
      <c r="E30" s="65">
        <f t="shared" si="2"/>
        <v>0</v>
      </c>
      <c r="F30" s="65">
        <f t="shared" si="3"/>
        <v>119.29824561403493</v>
      </c>
      <c r="J30" s="66" t="s">
        <v>20</v>
      </c>
      <c r="K30" s="67">
        <v>1988.0769230769231</v>
      </c>
      <c r="L30" s="67">
        <v>4426.4705882352937</v>
      </c>
      <c r="M30" s="67">
        <v>4426.4705882352937</v>
      </c>
      <c r="N30" s="65">
        <f t="shared" si="0"/>
        <v>0</v>
      </c>
      <c r="O30" s="65">
        <f t="shared" si="1"/>
        <v>122.65087114358218</v>
      </c>
    </row>
    <row r="31" spans="1:15">
      <c r="A31" s="66" t="s">
        <v>22</v>
      </c>
      <c r="B31" s="67">
        <v>500</v>
      </c>
      <c r="C31" s="67">
        <v>1245.3703703703702</v>
      </c>
      <c r="D31" s="67">
        <v>1345.37037037037</v>
      </c>
      <c r="E31" s="65">
        <f t="shared" si="2"/>
        <v>8.0297397769516436</v>
      </c>
      <c r="F31" s="65">
        <f t="shared" si="3"/>
        <v>169.07407407407396</v>
      </c>
      <c r="J31" s="66" t="s">
        <v>22</v>
      </c>
      <c r="K31" s="67">
        <v>1344.4444444444443</v>
      </c>
      <c r="L31" s="67">
        <v>4333.333333333333</v>
      </c>
      <c r="M31" s="67">
        <v>4333.333333333333</v>
      </c>
      <c r="N31" s="65">
        <f t="shared" si="0"/>
        <v>0</v>
      </c>
      <c r="O31" s="65">
        <f t="shared" si="1"/>
        <v>222.31404958677683</v>
      </c>
    </row>
    <row r="32" spans="1:15">
      <c r="A32" s="63" t="s">
        <v>59</v>
      </c>
      <c r="B32" s="64">
        <v>436.36260263453255</v>
      </c>
      <c r="C32" s="64">
        <v>1087.1527777777767</v>
      </c>
      <c r="D32" s="64">
        <v>1083.3719135802469</v>
      </c>
      <c r="E32" s="65">
        <f t="shared" si="2"/>
        <v>-0.34777671315508485</v>
      </c>
      <c r="F32" s="65">
        <f t="shared" si="3"/>
        <v>148.27331834566149</v>
      </c>
      <c r="J32" s="63" t="s">
        <v>59</v>
      </c>
      <c r="K32" s="64">
        <v>1677.1296904849467</v>
      </c>
      <c r="L32" s="64">
        <v>3429.8228715728696</v>
      </c>
      <c r="M32" s="64">
        <v>3424.5916005291001</v>
      </c>
      <c r="N32" s="65">
        <f t="shared" si="0"/>
        <v>-0.15252306721514231</v>
      </c>
      <c r="O32" s="65">
        <f t="shared" si="1"/>
        <v>104.1936064907938</v>
      </c>
    </row>
    <row r="33" spans="1:15">
      <c r="A33" s="66" t="s">
        <v>9</v>
      </c>
      <c r="B33" s="67">
        <v>472.72727272727275</v>
      </c>
      <c r="C33" s="67">
        <v>1341.6666666666599</v>
      </c>
      <c r="D33" s="67">
        <v>1253.0303030303</v>
      </c>
      <c r="E33" s="65">
        <f t="shared" si="2"/>
        <v>-6.606437041219408</v>
      </c>
      <c r="F33" s="65">
        <f t="shared" si="3"/>
        <v>165.06410256410192</v>
      </c>
      <c r="J33" s="66" t="s">
        <v>9</v>
      </c>
      <c r="K33" s="67">
        <v>1715.4545454545455</v>
      </c>
      <c r="L33" s="67">
        <v>3940</v>
      </c>
      <c r="M33" s="67">
        <v>3927.5</v>
      </c>
      <c r="N33" s="65">
        <f t="shared" si="0"/>
        <v>-0.31725888324872642</v>
      </c>
      <c r="O33" s="65">
        <f t="shared" si="1"/>
        <v>128.94806571277161</v>
      </c>
    </row>
    <row r="34" spans="1:15">
      <c r="A34" s="66" t="s">
        <v>12</v>
      </c>
      <c r="B34" s="67">
        <v>277.77777777777783</v>
      </c>
      <c r="C34" s="67">
        <v>864.58333333333337</v>
      </c>
      <c r="D34" s="67">
        <v>980.55555555555566</v>
      </c>
      <c r="E34" s="65">
        <f t="shared" si="2"/>
        <v>13.413654618473899</v>
      </c>
      <c r="F34" s="65">
        <f t="shared" si="3"/>
        <v>253</v>
      </c>
      <c r="J34" s="66" t="s">
        <v>12</v>
      </c>
      <c r="K34" s="67">
        <v>1723.8461538461499</v>
      </c>
      <c r="L34" s="67">
        <v>2814.2857142857101</v>
      </c>
      <c r="M34" s="67">
        <v>2900</v>
      </c>
      <c r="N34" s="65">
        <f t="shared" si="0"/>
        <v>3.0456852791879641</v>
      </c>
      <c r="O34" s="65">
        <f t="shared" si="1"/>
        <v>68.228469433289092</v>
      </c>
    </row>
    <row r="35" spans="1:15">
      <c r="A35" s="66" t="s">
        <v>15</v>
      </c>
      <c r="B35" s="67">
        <v>550</v>
      </c>
      <c r="C35" s="67">
        <v>1300</v>
      </c>
      <c r="D35" s="67">
        <v>1341.6666666666699</v>
      </c>
      <c r="E35" s="65">
        <f t="shared" si="2"/>
        <v>3.2051282051284602</v>
      </c>
      <c r="F35" s="65">
        <f t="shared" si="3"/>
        <v>143.93939393939453</v>
      </c>
      <c r="J35" s="66" t="s">
        <v>15</v>
      </c>
      <c r="K35" s="67">
        <v>1796.6666666666667</v>
      </c>
      <c r="L35" s="67">
        <v>4218.8181818181802</v>
      </c>
      <c r="M35" s="67">
        <v>4281.1111111111104</v>
      </c>
      <c r="N35" s="65">
        <f t="shared" si="0"/>
        <v>1.4765492753727472</v>
      </c>
      <c r="O35" s="65">
        <f t="shared" si="1"/>
        <v>138.2807668521954</v>
      </c>
    </row>
    <row r="36" spans="1:15">
      <c r="A36" s="66" t="s">
        <v>16</v>
      </c>
      <c r="B36" s="67">
        <v>457.77777777777777</v>
      </c>
      <c r="C36" s="67">
        <v>1100</v>
      </c>
      <c r="D36" s="67">
        <v>1052.0833333333335</v>
      </c>
      <c r="E36" s="65">
        <f t="shared" si="2"/>
        <v>-4.3560606060605949</v>
      </c>
      <c r="F36" s="65">
        <f t="shared" si="3"/>
        <v>129.82402912621365</v>
      </c>
      <c r="J36" s="66" t="s">
        <v>16</v>
      </c>
      <c r="K36" s="67">
        <v>1250.7142857142858</v>
      </c>
      <c r="L36" s="67">
        <v>3112.5</v>
      </c>
      <c r="M36" s="67">
        <v>2979.2857142857142</v>
      </c>
      <c r="N36" s="65">
        <f t="shared" si="0"/>
        <v>-4.2799770510613939</v>
      </c>
      <c r="O36" s="65">
        <f t="shared" si="1"/>
        <v>138.20673900628208</v>
      </c>
    </row>
    <row r="37" spans="1:15">
      <c r="A37" s="66" t="s">
        <v>18</v>
      </c>
      <c r="B37" s="67">
        <v>454.62962962962962</v>
      </c>
      <c r="C37" s="67">
        <v>1000</v>
      </c>
      <c r="D37" s="67">
        <v>925.92592592592575</v>
      </c>
      <c r="E37" s="65">
        <f t="shared" si="2"/>
        <v>-7.4074074074074332</v>
      </c>
      <c r="F37" s="65">
        <f t="shared" si="3"/>
        <v>103.66598778004067</v>
      </c>
      <c r="J37" s="66" t="s">
        <v>18</v>
      </c>
      <c r="K37" s="67">
        <v>1645.8333333333001</v>
      </c>
      <c r="L37" s="67">
        <v>3233.3333333333298</v>
      </c>
      <c r="M37" s="67">
        <v>3281.875</v>
      </c>
      <c r="N37" s="65">
        <f t="shared" si="0"/>
        <v>1.5012886597939286</v>
      </c>
      <c r="O37" s="65">
        <f t="shared" si="1"/>
        <v>99.405063291143279</v>
      </c>
    </row>
    <row r="38" spans="1:15">
      <c r="A38" s="66" t="s">
        <v>38</v>
      </c>
      <c r="B38" s="67">
        <v>405.26315789473699</v>
      </c>
      <c r="C38" s="67">
        <v>916.66666666666674</v>
      </c>
      <c r="D38" s="67">
        <v>946.96969696969688</v>
      </c>
      <c r="E38" s="65">
        <f t="shared" si="2"/>
        <v>3.3057851239669276</v>
      </c>
      <c r="F38" s="65">
        <f t="shared" si="3"/>
        <v>133.66784730421082</v>
      </c>
      <c r="J38" s="66" t="s">
        <v>38</v>
      </c>
      <c r="K38" s="67">
        <v>1930.2631578947301</v>
      </c>
      <c r="L38" s="67">
        <v>3260</v>
      </c>
      <c r="M38" s="67">
        <v>3177.7777777777778</v>
      </c>
      <c r="N38" s="65">
        <f t="shared" si="0"/>
        <v>-2.5221540558963795</v>
      </c>
      <c r="O38" s="65">
        <f t="shared" si="1"/>
        <v>64.62925092782001</v>
      </c>
    </row>
    <row r="39" spans="1:15">
      <c r="A39" s="63" t="s">
        <v>60</v>
      </c>
      <c r="B39" s="64">
        <v>474.93165784832451</v>
      </c>
      <c r="C39" s="64">
        <v>1177.8910523028171</v>
      </c>
      <c r="D39" s="64">
        <v>1232.1455026455039</v>
      </c>
      <c r="E39" s="65">
        <f t="shared" si="2"/>
        <v>4.6060669394353226</v>
      </c>
      <c r="F39" s="65">
        <f t="shared" si="3"/>
        <v>159.43638043160416</v>
      </c>
      <c r="J39" s="63" t="s">
        <v>60</v>
      </c>
      <c r="K39" s="64">
        <v>1574.5470494417862</v>
      </c>
      <c r="L39" s="64">
        <v>3751.0521978021975</v>
      </c>
      <c r="M39" s="64">
        <v>3941.0587397352115</v>
      </c>
      <c r="N39" s="65">
        <f t="shared" si="0"/>
        <v>5.0654198319165573</v>
      </c>
      <c r="O39" s="65">
        <f t="shared" si="1"/>
        <v>150.29793432545628</v>
      </c>
    </row>
    <row r="40" spans="1:15">
      <c r="A40" s="66" t="s">
        <v>19</v>
      </c>
      <c r="B40" s="67">
        <v>500</v>
      </c>
      <c r="C40" s="67">
        <v>1150</v>
      </c>
      <c r="D40" s="67">
        <v>1148.8095238095239</v>
      </c>
      <c r="E40" s="65">
        <f t="shared" si="2"/>
        <v>-0.1035196687370501</v>
      </c>
      <c r="F40" s="65">
        <f t="shared" si="3"/>
        <v>129.76190476190479</v>
      </c>
      <c r="J40" s="66" t="s">
        <v>19</v>
      </c>
      <c r="K40" s="67">
        <v>1871.4285714285713</v>
      </c>
      <c r="L40" s="67">
        <v>3815.3846153846152</v>
      </c>
      <c r="M40" s="67">
        <v>3933.3333333333335</v>
      </c>
      <c r="N40" s="65">
        <f t="shared" si="0"/>
        <v>3.0913978494623677</v>
      </c>
      <c r="O40" s="65">
        <f t="shared" si="1"/>
        <v>110.17811704834605</v>
      </c>
    </row>
    <row r="41" spans="1:15">
      <c r="A41" s="66" t="s">
        <v>30</v>
      </c>
      <c r="B41" s="67">
        <v>449.07407407407413</v>
      </c>
      <c r="C41" s="67">
        <v>1207.4509803921601</v>
      </c>
      <c r="D41" s="67">
        <v>1411.1111111111115</v>
      </c>
      <c r="E41" s="65">
        <f t="shared" si="2"/>
        <v>16.866948143336316</v>
      </c>
      <c r="F41" s="65">
        <f t="shared" si="3"/>
        <v>214.22680412371136</v>
      </c>
      <c r="J41" s="66" t="s">
        <v>30</v>
      </c>
      <c r="K41" s="67">
        <v>1519.7368421052631</v>
      </c>
      <c r="L41" s="67">
        <v>3321.4285714285702</v>
      </c>
      <c r="M41" s="67">
        <v>3405.8823529411802</v>
      </c>
      <c r="N41" s="65">
        <f t="shared" si="0"/>
        <v>2.5426944971538461</v>
      </c>
      <c r="O41" s="65">
        <f t="shared" si="1"/>
        <v>124.11000763941965</v>
      </c>
    </row>
    <row r="42" spans="1:15">
      <c r="A42" s="66" t="s">
        <v>61</v>
      </c>
      <c r="B42" s="67">
        <v>470.83333333333326</v>
      </c>
      <c r="C42" s="67">
        <v>1222.2222222222224</v>
      </c>
      <c r="D42" s="67">
        <v>1322.61904761905</v>
      </c>
      <c r="E42" s="65">
        <f t="shared" si="2"/>
        <v>8.2142857142858787</v>
      </c>
      <c r="F42" s="65">
        <f t="shared" si="3"/>
        <v>180.91024020227616</v>
      </c>
      <c r="J42" s="66" t="s">
        <v>61</v>
      </c>
      <c r="K42" s="67">
        <v>1504.5454545454545</v>
      </c>
      <c r="L42" s="67">
        <v>3513.5</v>
      </c>
      <c r="M42" s="67">
        <v>3957.6923076923076</v>
      </c>
      <c r="N42" s="65">
        <f t="shared" si="0"/>
        <v>12.642445074492883</v>
      </c>
      <c r="O42" s="65">
        <f t="shared" si="1"/>
        <v>163.04903555658842</v>
      </c>
    </row>
    <row r="43" spans="1:15">
      <c r="A43" s="66" t="s">
        <v>34</v>
      </c>
      <c r="B43" s="67">
        <v>473.8095238095238</v>
      </c>
      <c r="C43" s="67">
        <v>1275.7575757575801</v>
      </c>
      <c r="D43" s="67">
        <v>1215.38461538462</v>
      </c>
      <c r="E43" s="65">
        <f t="shared" si="2"/>
        <v>-4.732322309519418</v>
      </c>
      <c r="F43" s="65">
        <f t="shared" si="3"/>
        <v>156.51333591032181</v>
      </c>
      <c r="J43" s="66" t="s">
        <v>34</v>
      </c>
      <c r="K43" s="67">
        <v>1562.5</v>
      </c>
      <c r="L43" s="67">
        <v>4300</v>
      </c>
      <c r="M43" s="67">
        <v>4258.333333333333</v>
      </c>
      <c r="N43" s="65">
        <f t="shared" si="0"/>
        <v>-0.96899224806202255</v>
      </c>
      <c r="O43" s="65">
        <f t="shared" si="1"/>
        <v>172.5333333333333</v>
      </c>
    </row>
    <row r="44" spans="1:15">
      <c r="A44" s="66" t="s">
        <v>35</v>
      </c>
      <c r="B44" s="67">
        <v>517.77777777777783</v>
      </c>
      <c r="C44" s="67">
        <v>1108.9743589743591</v>
      </c>
      <c r="D44" s="67">
        <v>1160.2564102564102</v>
      </c>
      <c r="E44" s="65">
        <f t="shared" si="2"/>
        <v>4.624277456647377</v>
      </c>
      <c r="F44" s="65">
        <f t="shared" si="3"/>
        <v>124.08385605810491</v>
      </c>
      <c r="J44" s="66" t="s">
        <v>35</v>
      </c>
      <c r="K44" s="67">
        <v>1583</v>
      </c>
      <c r="L44" s="67">
        <v>3709.5</v>
      </c>
      <c r="M44" s="67">
        <v>4086.1111111111113</v>
      </c>
      <c r="N44" s="65">
        <f t="shared" si="0"/>
        <v>10.152611163529073</v>
      </c>
      <c r="O44" s="65">
        <f t="shared" si="1"/>
        <v>158.12451744226854</v>
      </c>
    </row>
    <row r="45" spans="1:15">
      <c r="A45" s="66" t="s">
        <v>36</v>
      </c>
      <c r="B45" s="67">
        <v>438.09523809523807</v>
      </c>
      <c r="C45" s="67">
        <v>1102.9411764705801</v>
      </c>
      <c r="D45" s="67">
        <v>1134.6923076923078</v>
      </c>
      <c r="E45" s="65">
        <f t="shared" si="2"/>
        <v>2.8787692307699899</v>
      </c>
      <c r="F45" s="65">
        <f t="shared" si="3"/>
        <v>159.00585284280942</v>
      </c>
      <c r="J45" s="66" t="s">
        <v>36</v>
      </c>
      <c r="K45" s="67">
        <v>1406.0714285714287</v>
      </c>
      <c r="L45" s="67">
        <v>3846.5</v>
      </c>
      <c r="M45" s="67">
        <v>4005</v>
      </c>
      <c r="N45" s="65">
        <f t="shared" si="0"/>
        <v>4.1206291433771014</v>
      </c>
      <c r="O45" s="65">
        <f t="shared" si="1"/>
        <v>184.83616967233934</v>
      </c>
    </row>
    <row r="46" spans="1:15">
      <c r="A46" s="68" t="s">
        <v>62</v>
      </c>
      <c r="B46" s="69">
        <v>437.10736527578626</v>
      </c>
      <c r="C46" s="69">
        <v>1104.6082379317661</v>
      </c>
      <c r="D46" s="69">
        <v>1153.3963151463145</v>
      </c>
      <c r="E46" s="65">
        <f t="shared" si="2"/>
        <v>4.4167765130828371</v>
      </c>
      <c r="F46" s="65">
        <f t="shared" si="3"/>
        <v>163.87025403211783</v>
      </c>
      <c r="J46" s="68" t="s">
        <v>62</v>
      </c>
      <c r="K46" s="69">
        <v>1528.7412144912132</v>
      </c>
      <c r="L46" s="69">
        <v>3753.3787208419549</v>
      </c>
      <c r="M46" s="69">
        <v>3886.1105644267409</v>
      </c>
      <c r="N46" s="65">
        <f t="shared" si="0"/>
        <v>3.5363296234335735</v>
      </c>
      <c r="O46" s="65">
        <f t="shared" si="1"/>
        <v>154.20329664626027</v>
      </c>
    </row>
    <row r="49" spans="1:11">
      <c r="A49" s="12" t="s">
        <v>48</v>
      </c>
      <c r="J49" s="12" t="s">
        <v>49</v>
      </c>
    </row>
    <row r="50" spans="1:11">
      <c r="A50" t="s">
        <v>7</v>
      </c>
      <c r="B50" s="15">
        <v>1566.6666666666699</v>
      </c>
      <c r="J50" s="6" t="s">
        <v>10</v>
      </c>
      <c r="K50" s="21">
        <v>4623.2142857142853</v>
      </c>
    </row>
    <row r="51" spans="1:11">
      <c r="A51" t="s">
        <v>30</v>
      </c>
      <c r="B51" s="15">
        <v>1411.1111111111115</v>
      </c>
      <c r="J51" s="6" t="s">
        <v>29</v>
      </c>
      <c r="K51" s="21">
        <v>4600</v>
      </c>
    </row>
    <row r="52" spans="1:11">
      <c r="A52" t="s">
        <v>37</v>
      </c>
      <c r="B52" s="15">
        <v>1383.3333333333301</v>
      </c>
      <c r="J52" s="6" t="s">
        <v>17</v>
      </c>
      <c r="K52" s="21">
        <v>4557.1428571428569</v>
      </c>
    </row>
    <row r="53" spans="1:11">
      <c r="J53" s="16"/>
    </row>
    <row r="54" spans="1:11">
      <c r="A54" s="12" t="s">
        <v>47</v>
      </c>
      <c r="J54" s="12" t="s">
        <v>50</v>
      </c>
    </row>
    <row r="55" spans="1:11">
      <c r="A55" s="6" t="s">
        <v>23</v>
      </c>
      <c r="B55" s="21">
        <v>891.66666666666697</v>
      </c>
      <c r="J55" s="6" t="s">
        <v>14</v>
      </c>
      <c r="K55" s="21">
        <v>2800</v>
      </c>
    </row>
    <row r="56" spans="1:11">
      <c r="A56" s="6" t="s">
        <v>18</v>
      </c>
      <c r="B56" s="21">
        <v>925.92592592592575</v>
      </c>
      <c r="J56" s="6" t="s">
        <v>12</v>
      </c>
      <c r="K56" s="21">
        <v>2900</v>
      </c>
    </row>
    <row r="57" spans="1:11">
      <c r="A57" s="6" t="s">
        <v>26</v>
      </c>
      <c r="B57" s="21">
        <v>935.18518518518533</v>
      </c>
      <c r="J57" s="6" t="s">
        <v>21</v>
      </c>
      <c r="K57" s="21">
        <v>2925</v>
      </c>
    </row>
  </sheetData>
  <mergeCells count="2">
    <mergeCell ref="A1:F1"/>
    <mergeCell ref="J1:O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P54"/>
  <sheetViews>
    <sheetView zoomScale="110" zoomScaleNormal="110" workbookViewId="0">
      <pane xSplit="1" ySplit="4" topLeftCell="B43" activePane="bottomRight" state="frozen"/>
      <selection pane="topRight"/>
      <selection pane="bottomLeft"/>
      <selection pane="bottomRight" activeCell="A46" sqref="A46:B54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0" customWidth="1"/>
    <col min="44" max="44" width="9.5546875" customWidth="1"/>
    <col min="55" max="58" width="9.109375" style="2"/>
    <col min="74" max="74" width="10" customWidth="1"/>
    <col min="87" max="87" width="9.33203125" customWidth="1"/>
    <col min="94" max="94" width="9.44140625" bestFit="1" customWidth="1"/>
  </cols>
  <sheetData>
    <row r="3" spans="1:94" ht="20.25" customHeight="1">
      <c r="C3" s="41" t="s">
        <v>0</v>
      </c>
    </row>
    <row r="4" spans="1:94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  <c r="CM4" s="50">
        <v>44836</v>
      </c>
      <c r="CN4" s="50">
        <v>44867</v>
      </c>
      <c r="CO4" s="50">
        <v>44897</v>
      </c>
      <c r="CP4" s="50">
        <v>44928</v>
      </c>
    </row>
    <row r="5" spans="1:94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  <c r="CM5" s="21">
        <v>1151.3888888888889</v>
      </c>
      <c r="CN5" s="21">
        <v>1245.0980392156864</v>
      </c>
      <c r="CO5" s="21">
        <v>1165.5555555555554</v>
      </c>
      <c r="CP5" s="21">
        <v>1165.5555555555554</v>
      </c>
    </row>
    <row r="6" spans="1:94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  <c r="CM6" s="21">
        <v>1271.71717171717</v>
      </c>
      <c r="CN6" s="21">
        <v>1306.6666666666699</v>
      </c>
      <c r="CO6" s="21">
        <v>1383.3333333333301</v>
      </c>
      <c r="CP6" s="21">
        <v>1566.6666666666699</v>
      </c>
    </row>
    <row r="7" spans="1:94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  <c r="CM7" s="21">
        <v>900</v>
      </c>
      <c r="CN7" s="21">
        <v>995.83333333333303</v>
      </c>
      <c r="CO7" s="21">
        <v>1083.3333333333301</v>
      </c>
      <c r="CP7" s="21">
        <v>1233.3333333333301</v>
      </c>
    </row>
    <row r="8" spans="1:94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  <c r="CM8" s="21">
        <v>1230.7692307692309</v>
      </c>
      <c r="CN8" s="21">
        <v>1416.6666666666667</v>
      </c>
      <c r="CO8" s="21">
        <v>1341.6666666666599</v>
      </c>
      <c r="CP8" s="21">
        <v>1253.0303030303</v>
      </c>
    </row>
    <row r="9" spans="1:94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  <c r="CM9" s="21">
        <v>1134.313725490196</v>
      </c>
      <c r="CN9" s="21">
        <v>1184.3749999999998</v>
      </c>
      <c r="CO9" s="21">
        <v>1238.0952380952383</v>
      </c>
      <c r="CP9" s="21">
        <v>1238.0952380952383</v>
      </c>
    </row>
    <row r="10" spans="1:94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  <c r="CM10" s="21">
        <v>966.66666666666697</v>
      </c>
      <c r="CN10" s="21">
        <v>923.33333333333303</v>
      </c>
      <c r="CO10" s="21">
        <v>1016.66666666667</v>
      </c>
      <c r="CP10" s="21">
        <v>1268.75</v>
      </c>
    </row>
    <row r="11" spans="1:94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  <c r="CM11" s="21">
        <v>805.66666666666697</v>
      </c>
      <c r="CN11" s="21">
        <v>933.33333333332996</v>
      </c>
      <c r="CO11" s="21">
        <v>864.58333333333337</v>
      </c>
      <c r="CP11" s="21">
        <v>980.55555555555566</v>
      </c>
    </row>
    <row r="12" spans="1:94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  <c r="CM12" s="21">
        <v>1003.33333333333</v>
      </c>
      <c r="CN12" s="21">
        <v>1100</v>
      </c>
      <c r="CO12" s="21">
        <v>986.66666666666697</v>
      </c>
      <c r="CP12" s="21">
        <v>1133.3333333333301</v>
      </c>
    </row>
    <row r="13" spans="1:94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  <c r="CM13" s="21">
        <v>783.33333333333303</v>
      </c>
      <c r="CN13" s="21">
        <v>875.83333333332996</v>
      </c>
      <c r="CO13" s="21">
        <v>955.55555555555998</v>
      </c>
      <c r="CP13" s="21">
        <v>1108.3333333333301</v>
      </c>
    </row>
    <row r="14" spans="1:94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  <c r="CM14" s="21">
        <v>1304.1666666666665</v>
      </c>
      <c r="CN14" s="21">
        <v>1366.6666666666672</v>
      </c>
      <c r="CO14" s="21">
        <v>1300</v>
      </c>
      <c r="CP14" s="21">
        <v>1341.6666666666699</v>
      </c>
    </row>
    <row r="15" spans="1:94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  <c r="CM15" s="21">
        <v>1044.8717948717951</v>
      </c>
      <c r="CN15" s="21">
        <v>1190.74074074074</v>
      </c>
      <c r="CO15" s="21">
        <v>1100</v>
      </c>
      <c r="CP15" s="21">
        <v>1052.0833333333335</v>
      </c>
    </row>
    <row r="16" spans="1:94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  <c r="CM16" s="21">
        <v>1203.3333333333335</v>
      </c>
      <c r="CN16" s="21">
        <v>1180.9523809523801</v>
      </c>
      <c r="CO16" s="21">
        <v>1213.3333333333335</v>
      </c>
      <c r="CP16" s="21">
        <v>1213.3333333333335</v>
      </c>
    </row>
    <row r="17" spans="1:94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  <c r="CM17" s="21">
        <v>1059.5238095238096</v>
      </c>
      <c r="CN17" s="21">
        <v>964.66666666666697</v>
      </c>
      <c r="CO17" s="21">
        <v>1000</v>
      </c>
      <c r="CP17" s="21">
        <v>925.92592592592575</v>
      </c>
    </row>
    <row r="18" spans="1:94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  <c r="CM18" s="21">
        <v>1145.8333333333333</v>
      </c>
      <c r="CN18" s="21">
        <v>1067.7083333333335</v>
      </c>
      <c r="CO18" s="21">
        <v>1150</v>
      </c>
      <c r="CP18" s="21">
        <v>1148.8095238095239</v>
      </c>
    </row>
    <row r="19" spans="1:94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  <c r="CM19" s="21">
        <v>1300</v>
      </c>
      <c r="CN19" s="21">
        <v>1239.5833333333335</v>
      </c>
      <c r="CO19" s="21">
        <v>1157.4074074074072</v>
      </c>
      <c r="CP19" s="21">
        <v>1157.4074074074072</v>
      </c>
    </row>
    <row r="20" spans="1:94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  <c r="CM20" s="21">
        <v>959.64912280701799</v>
      </c>
      <c r="CN20" s="21">
        <v>1016.66666666667</v>
      </c>
      <c r="CO20" s="21">
        <v>1150</v>
      </c>
      <c r="CP20" s="21">
        <v>1158.3333333333301</v>
      </c>
    </row>
    <row r="21" spans="1:94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  <c r="CM21" s="21">
        <v>1166.6666666666667</v>
      </c>
      <c r="CN21" s="21">
        <v>1193.8596491228072</v>
      </c>
      <c r="CO21" s="21">
        <v>1245.3703703703702</v>
      </c>
      <c r="CP21" s="21">
        <v>1345.37037037037</v>
      </c>
    </row>
    <row r="22" spans="1:94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  <c r="CM22" s="21">
        <v>963.88888888888903</v>
      </c>
      <c r="CN22" s="21">
        <v>959.69696969696997</v>
      </c>
      <c r="CO22" s="21">
        <v>904.76190476190482</v>
      </c>
      <c r="CP22" s="21">
        <v>891.66666666666697</v>
      </c>
    </row>
    <row r="23" spans="1:94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  <c r="CM23" s="21">
        <v>962.5</v>
      </c>
      <c r="CN23" s="21">
        <v>970.83333333333303</v>
      </c>
      <c r="CO23" s="21">
        <v>1039.3939393939299</v>
      </c>
      <c r="CP23" s="21">
        <v>1059.0909090909092</v>
      </c>
    </row>
    <row r="24" spans="1:94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  <c r="CM24" s="21">
        <v>970.23809523809496</v>
      </c>
      <c r="CN24" s="21">
        <v>980</v>
      </c>
      <c r="CO24" s="21">
        <v>1037.0370370370372</v>
      </c>
      <c r="CP24" s="21">
        <v>1137.0370370370399</v>
      </c>
    </row>
    <row r="25" spans="1:94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  <c r="CM25" s="21">
        <v>949.77777777777806</v>
      </c>
      <c r="CN25" s="21">
        <v>981.02564102564099</v>
      </c>
      <c r="CO25" s="21">
        <v>970.37037037036998</v>
      </c>
      <c r="CP25" s="21">
        <v>935.18518518518533</v>
      </c>
    </row>
    <row r="26" spans="1:94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  <c r="CM26" s="21">
        <v>988.125</v>
      </c>
      <c r="CN26" s="21">
        <v>1050</v>
      </c>
      <c r="CO26" s="21">
        <v>1109.5238095238101</v>
      </c>
      <c r="CP26" s="21">
        <v>983.33333333333303</v>
      </c>
    </row>
    <row r="27" spans="1:94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  <c r="CM27" s="21">
        <v>967.34006734007005</v>
      </c>
      <c r="CN27" s="21">
        <v>1043.75</v>
      </c>
      <c r="CO27" s="21">
        <v>985.41666666666697</v>
      </c>
      <c r="CP27" s="21">
        <v>1033.3333333333301</v>
      </c>
    </row>
    <row r="28" spans="1:94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  <c r="CM28" s="21">
        <v>1044.6127946127999</v>
      </c>
      <c r="CN28" s="21">
        <v>1176.19047619048</v>
      </c>
      <c r="CO28" s="21">
        <v>1107.1428571428501</v>
      </c>
      <c r="CP28" s="21">
        <v>1114.5833333333301</v>
      </c>
    </row>
    <row r="29" spans="1:94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  <c r="CM29" s="21">
        <v>1294.4444444444448</v>
      </c>
      <c r="CN29" s="21">
        <v>1291.6666666666667</v>
      </c>
      <c r="CO29" s="21">
        <v>1207.4509803921601</v>
      </c>
      <c r="CP29" s="21">
        <v>1411.1111111111115</v>
      </c>
    </row>
    <row r="30" spans="1:94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  <c r="CM30" s="21">
        <v>856.52680652680999</v>
      </c>
      <c r="CN30" s="21">
        <v>913.55555555555998</v>
      </c>
      <c r="CO30" s="21">
        <v>926.944444444444</v>
      </c>
      <c r="CP30" s="21">
        <v>1109.7222222222199</v>
      </c>
    </row>
    <row r="31" spans="1:94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  <c r="CM31" s="21">
        <v>1071.33838383838</v>
      </c>
      <c r="CN31" s="21">
        <v>975</v>
      </c>
      <c r="CO31" s="21">
        <v>993.33333333333303</v>
      </c>
      <c r="CP31" s="21">
        <v>1113.3333333333301</v>
      </c>
    </row>
    <row r="32" spans="1:94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  <c r="CM32" s="21">
        <v>1159.0909090909095</v>
      </c>
      <c r="CN32" s="21">
        <v>1208.3333333333335</v>
      </c>
      <c r="CO32" s="21">
        <v>1222.2222222222224</v>
      </c>
      <c r="CP32" s="21">
        <v>1322.61904761905</v>
      </c>
    </row>
    <row r="33" spans="1:94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  <c r="CM33" s="21">
        <v>1134.375</v>
      </c>
      <c r="CN33" s="21">
        <v>1291.6666666666665</v>
      </c>
      <c r="CO33" s="21">
        <v>1275.7575757575801</v>
      </c>
      <c r="CP33" s="21">
        <v>1215.38461538462</v>
      </c>
    </row>
    <row r="34" spans="1:94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  <c r="CM34" s="21">
        <v>1081.3725490196077</v>
      </c>
      <c r="CN34" s="21">
        <v>1088.2352941176471</v>
      </c>
      <c r="CO34" s="21">
        <v>1108.9743589743591</v>
      </c>
      <c r="CP34" s="21">
        <v>1160.2564102564102</v>
      </c>
    </row>
    <row r="35" spans="1:94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  <c r="CM35" s="21">
        <v>1040.625</v>
      </c>
      <c r="CN35" s="21">
        <v>1033.3333333333335</v>
      </c>
      <c r="CO35" s="21">
        <v>1102.9411764705801</v>
      </c>
      <c r="CP35" s="21">
        <v>1134.6923076923078</v>
      </c>
    </row>
    <row r="36" spans="1:94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  <c r="CM36" s="21">
        <v>1083.3333333333301</v>
      </c>
      <c r="CN36" s="21">
        <v>1130.55555555556</v>
      </c>
      <c r="CO36" s="21">
        <v>1283.3333333333301</v>
      </c>
      <c r="CP36" s="21">
        <v>1383.3333333333301</v>
      </c>
    </row>
    <row r="37" spans="1:94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  <c r="CM37" s="21">
        <v>804.16666666667004</v>
      </c>
      <c r="CN37" s="21">
        <v>910</v>
      </c>
      <c r="CO37" s="21">
        <v>916.66666666666674</v>
      </c>
      <c r="CP37" s="21">
        <v>946.96969696969688</v>
      </c>
    </row>
    <row r="38" spans="1:94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  <c r="CM38" s="21">
        <v>921.66666666667004</v>
      </c>
      <c r="CN38" s="21">
        <v>966.66666666666697</v>
      </c>
      <c r="CO38" s="21">
        <v>986</v>
      </c>
      <c r="CP38" s="21">
        <v>1033.3333333333301</v>
      </c>
    </row>
    <row r="39" spans="1:94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  <c r="CM39" s="21">
        <v>921.42857142857099</v>
      </c>
      <c r="CN39" s="21">
        <v>1007.77777777778</v>
      </c>
      <c r="CO39" s="21">
        <v>1225</v>
      </c>
      <c r="CP39" s="21">
        <v>1260.1666666666699</v>
      </c>
    </row>
    <row r="40" spans="1:94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  <c r="CM40" s="21">
        <v>900</v>
      </c>
      <c r="CN40" s="21">
        <v>933.33333333332996</v>
      </c>
      <c r="CO40" s="21">
        <v>1083.3333333333301</v>
      </c>
      <c r="CP40" s="21">
        <v>1154.7619047619</v>
      </c>
    </row>
    <row r="41" spans="1:94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  <c r="CM41" s="21">
        <v>972.91666666666663</v>
      </c>
      <c r="CN41" s="21">
        <v>978.61904761904805</v>
      </c>
      <c r="CO41" s="21">
        <v>1033.3333333333301</v>
      </c>
      <c r="CP41" s="21">
        <v>985.16666666666697</v>
      </c>
    </row>
    <row r="42" spans="1:94" ht="15" customHeight="1">
      <c r="A42" s="9" t="s">
        <v>43</v>
      </c>
      <c r="D42" s="15">
        <f t="shared" ref="D42:AI42" si="0">AVERAGE(D5:D41)</f>
        <v>197.6272886368458</v>
      </c>
      <c r="E42" s="15">
        <f t="shared" si="0"/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si="0"/>
        <v>282.85780780556325</v>
      </c>
      <c r="U42" s="15">
        <f t="shared" si="0"/>
        <v>231.85411668664392</v>
      </c>
      <c r="V42" s="15">
        <f t="shared" si="0"/>
        <v>433.84335637625099</v>
      </c>
      <c r="W42" s="15">
        <f t="shared" si="0"/>
        <v>352.4150844506882</v>
      </c>
      <c r="X42" s="15">
        <f t="shared" si="0"/>
        <v>311.55726258977035</v>
      </c>
      <c r="Y42" s="15">
        <f t="shared" si="0"/>
        <v>280.79944860091939</v>
      </c>
      <c r="Z42" s="15">
        <f t="shared" si="0"/>
        <v>303.29005637119678</v>
      </c>
      <c r="AA42" s="15">
        <f t="shared" si="0"/>
        <v>287.26691566397466</v>
      </c>
      <c r="AB42" s="15">
        <f t="shared" si="0"/>
        <v>280.49025262260562</v>
      </c>
      <c r="AC42" s="15">
        <f t="shared" si="0"/>
        <v>225.52148480140008</v>
      </c>
      <c r="AD42" s="15">
        <f t="shared" si="0"/>
        <v>264.4833298333686</v>
      </c>
      <c r="AE42" s="15">
        <f t="shared" si="0"/>
        <v>273.44180291606767</v>
      </c>
      <c r="AF42" s="15">
        <f t="shared" si="0"/>
        <v>267.13534806791347</v>
      </c>
      <c r="AG42" s="15">
        <f t="shared" si="0"/>
        <v>290.62803779715557</v>
      </c>
      <c r="AH42" s="15">
        <f t="shared" si="0"/>
        <v>288.84822977687963</v>
      </c>
      <c r="AI42" s="15">
        <f t="shared" si="0"/>
        <v>288.569535465439</v>
      </c>
      <c r="AJ42" s="15">
        <f t="shared" ref="AJ42:BO42" si="1">AVERAGE(AJ5:AJ41)</f>
        <v>268.98875608678247</v>
      </c>
      <c r="AK42" s="10">
        <f t="shared" si="1"/>
        <v>278.48685788661538</v>
      </c>
      <c r="AL42" s="10">
        <f t="shared" si="1"/>
        <v>280.28823544900422</v>
      </c>
      <c r="AM42" s="10">
        <f t="shared" si="1"/>
        <v>279.67266749944196</v>
      </c>
      <c r="AN42" s="10">
        <f t="shared" si="1"/>
        <v>276.86975387674806</v>
      </c>
      <c r="AO42" s="10">
        <f t="shared" si="1"/>
        <v>288.74919111688871</v>
      </c>
      <c r="AP42" s="10">
        <f t="shared" si="1"/>
        <v>297.27847712801935</v>
      </c>
      <c r="AQ42" s="10">
        <f t="shared" si="1"/>
        <v>315.55577289720503</v>
      </c>
      <c r="AR42" s="10">
        <f t="shared" si="1"/>
        <v>298.32423361643407</v>
      </c>
      <c r="AS42" s="10">
        <f t="shared" si="1"/>
        <v>290.73624070475933</v>
      </c>
      <c r="AT42" s="10">
        <f t="shared" si="1"/>
        <v>306.2789637270306</v>
      </c>
      <c r="AU42" s="10">
        <f t="shared" si="1"/>
        <v>305.43724952611007</v>
      </c>
      <c r="AV42" s="10">
        <f t="shared" si="1"/>
        <v>303.93609741206848</v>
      </c>
      <c r="AW42" s="10">
        <f t="shared" si="1"/>
        <v>316.26478544902534</v>
      </c>
      <c r="AX42" s="10">
        <f t="shared" si="1"/>
        <v>315.90534698055143</v>
      </c>
      <c r="AY42" s="10">
        <f t="shared" si="1"/>
        <v>316.42766967263879</v>
      </c>
      <c r="AZ42" s="10">
        <f t="shared" si="1"/>
        <v>316.02937069539928</v>
      </c>
      <c r="BA42" s="10">
        <f t="shared" si="1"/>
        <v>322.64</v>
      </c>
      <c r="BB42" s="10">
        <f t="shared" si="1"/>
        <v>318.45888278589507</v>
      </c>
      <c r="BC42" s="10">
        <f t="shared" si="1"/>
        <v>324.71661936282703</v>
      </c>
      <c r="BD42" s="10">
        <f t="shared" si="1"/>
        <v>317.54103364193895</v>
      </c>
      <c r="BE42" s="10">
        <f t="shared" si="1"/>
        <v>320.58732528626683</v>
      </c>
      <c r="BF42" s="10">
        <f t="shared" si="1"/>
        <v>323.66282025647354</v>
      </c>
      <c r="BG42" s="10">
        <f t="shared" si="1"/>
        <v>326.93488956237741</v>
      </c>
      <c r="BH42" s="10">
        <f t="shared" si="1"/>
        <v>334.16243177878312</v>
      </c>
      <c r="BI42" s="10">
        <f t="shared" si="1"/>
        <v>342.32891891891899</v>
      </c>
      <c r="BJ42" s="10">
        <f t="shared" si="1"/>
        <v>333.38554558103783</v>
      </c>
      <c r="BK42" s="10">
        <f t="shared" si="1"/>
        <v>334.07544010496804</v>
      </c>
      <c r="BL42" s="10">
        <f t="shared" si="1"/>
        <v>335.54346350933889</v>
      </c>
      <c r="BM42" s="10">
        <f t="shared" si="1"/>
        <v>346.53415247795061</v>
      </c>
      <c r="BN42" s="10">
        <f t="shared" si="1"/>
        <v>347.97824652140503</v>
      </c>
      <c r="BO42" s="10">
        <f t="shared" si="1"/>
        <v>352.93048147653411</v>
      </c>
      <c r="BP42" s="10">
        <f t="shared" ref="BP42:CU42" si="2">AVERAGE(BP5:BP41)</f>
        <v>353.37864892276673</v>
      </c>
      <c r="BQ42" s="10">
        <f t="shared" si="2"/>
        <v>352.79136861136851</v>
      </c>
      <c r="BR42" s="10">
        <f t="shared" si="2"/>
        <v>350.54675534771707</v>
      </c>
      <c r="BS42" s="10">
        <f t="shared" si="2"/>
        <v>355.7952830518621</v>
      </c>
      <c r="BT42" s="10">
        <f t="shared" si="2"/>
        <v>361.29208234084405</v>
      </c>
      <c r="BU42" s="10">
        <f t="shared" si="2"/>
        <v>362.68067996357456</v>
      </c>
      <c r="BV42" s="10">
        <f t="shared" si="2"/>
        <v>363.50026691183808</v>
      </c>
      <c r="BW42" s="10">
        <f t="shared" si="2"/>
        <v>370.29041976415976</v>
      </c>
      <c r="BX42" s="10">
        <f t="shared" si="2"/>
        <v>397.34230665809611</v>
      </c>
      <c r="BY42" s="10">
        <f t="shared" si="2"/>
        <v>400.00761801848773</v>
      </c>
      <c r="BZ42" s="10">
        <f t="shared" si="2"/>
        <v>434.38502060560882</v>
      </c>
      <c r="CA42" s="10">
        <f t="shared" si="2"/>
        <v>423.4191085913223</v>
      </c>
      <c r="CB42" s="10">
        <f t="shared" si="2"/>
        <v>441.05709660740609</v>
      </c>
      <c r="CC42" s="10">
        <f t="shared" si="2"/>
        <v>467.97198382329964</v>
      </c>
      <c r="CD42" s="10">
        <f t="shared" si="2"/>
        <v>437.10736527578632</v>
      </c>
      <c r="CE42" s="10">
        <f t="shared" si="2"/>
        <v>450.66472172722155</v>
      </c>
      <c r="CF42" s="10">
        <f t="shared" si="2"/>
        <v>564.54614448035534</v>
      </c>
      <c r="CG42" s="10">
        <f t="shared" si="2"/>
        <v>591.94916335534037</v>
      </c>
      <c r="CH42" s="10">
        <f t="shared" si="2"/>
        <v>679.53656165653047</v>
      </c>
      <c r="CI42" s="10">
        <f t="shared" si="2"/>
        <v>761.69246182151539</v>
      </c>
      <c r="CJ42" s="10">
        <f t="shared" si="2"/>
        <v>789.75015689489339</v>
      </c>
      <c r="CK42" s="10">
        <f t="shared" si="2"/>
        <v>809.51874617671388</v>
      </c>
      <c r="CL42" s="10">
        <f t="shared" si="2"/>
        <v>947.29910607691966</v>
      </c>
      <c r="CM42" s="10">
        <f t="shared" si="2"/>
        <v>1041.054090962373</v>
      </c>
      <c r="CN42" s="10">
        <f t="shared" si="2"/>
        <v>1083.5736160604583</v>
      </c>
      <c r="CO42" s="10">
        <f t="shared" si="2"/>
        <v>1104.6082379317661</v>
      </c>
      <c r="CP42" s="10">
        <f t="shared" si="2"/>
        <v>1153.396315146314</v>
      </c>
    </row>
    <row r="43" spans="1:94" ht="15" customHeight="1">
      <c r="A43" s="9" t="s">
        <v>44</v>
      </c>
      <c r="E43" s="10">
        <f>E42/D42*100-100</f>
        <v>7.552492213151524</v>
      </c>
      <c r="F43" s="10">
        <f t="shared" ref="F43:AS43" si="3">F42/E42*100-100</f>
        <v>12.140921363290119</v>
      </c>
      <c r="G43" s="10">
        <f t="shared" si="3"/>
        <v>-4.9945461730845579</v>
      </c>
      <c r="H43" s="10">
        <f t="shared" si="3"/>
        <v>1.3108290224215011</v>
      </c>
      <c r="I43" s="10">
        <f t="shared" si="3"/>
        <v>13.841233912217149</v>
      </c>
      <c r="J43" s="10">
        <f t="shared" si="3"/>
        <v>-14.016237224968904</v>
      </c>
      <c r="K43" s="10">
        <f t="shared" si="3"/>
        <v>19.483947276998364</v>
      </c>
      <c r="L43" s="10">
        <f t="shared" si="3"/>
        <v>-16.76424384778116</v>
      </c>
      <c r="M43" s="10">
        <f t="shared" si="3"/>
        <v>-3.7380532291379609E-2</v>
      </c>
      <c r="N43" s="10">
        <f t="shared" si="3"/>
        <v>4.1012665574235712</v>
      </c>
      <c r="O43" s="10">
        <f t="shared" si="3"/>
        <v>2.1823222231757882</v>
      </c>
      <c r="P43" s="10">
        <f t="shared" si="3"/>
        <v>30.655037197236453</v>
      </c>
      <c r="Q43" s="10">
        <f t="shared" si="3"/>
        <v>-3.8993359553723224</v>
      </c>
      <c r="R43" s="10">
        <f t="shared" si="3"/>
        <v>-3.1905271691829</v>
      </c>
      <c r="S43" s="10">
        <f t="shared" si="3"/>
        <v>1.4033088234866682</v>
      </c>
      <c r="T43" s="10">
        <f t="shared" si="3"/>
        <v>-3.371600804429832</v>
      </c>
      <c r="U43" s="10">
        <f t="shared" si="3"/>
        <v>-18.031565582230385</v>
      </c>
      <c r="V43" s="10">
        <f t="shared" si="3"/>
        <v>87.119108591287215</v>
      </c>
      <c r="W43" s="10">
        <f t="shared" si="3"/>
        <v>-18.769048950226193</v>
      </c>
      <c r="X43" s="10">
        <f t="shared" si="3"/>
        <v>-11.593664307702156</v>
      </c>
      <c r="Y43" s="10">
        <f t="shared" si="3"/>
        <v>-9.8722827813999601</v>
      </c>
      <c r="Z43" s="10">
        <f t="shared" si="3"/>
        <v>8.0094914296793007</v>
      </c>
      <c r="AA43" s="10">
        <f t="shared" si="3"/>
        <v>-5.2831078271855461</v>
      </c>
      <c r="AB43" s="10">
        <f t="shared" si="3"/>
        <v>-2.3590127062511783</v>
      </c>
      <c r="AC43" s="10">
        <f t="shared" si="3"/>
        <v>-19.597389680120187</v>
      </c>
      <c r="AD43" s="10">
        <f t="shared" si="3"/>
        <v>17.276334033663929</v>
      </c>
      <c r="AE43" s="10">
        <f t="shared" si="3"/>
        <v>3.3871598215067706</v>
      </c>
      <c r="AF43" s="10">
        <f t="shared" si="3"/>
        <v>-2.3063243369887942</v>
      </c>
      <c r="AG43" s="10">
        <f t="shared" si="3"/>
        <v>8.7943021764643277</v>
      </c>
      <c r="AH43" s="10">
        <f t="shared" si="3"/>
        <v>-0.61240065953931833</v>
      </c>
      <c r="AI43" s="10">
        <f t="shared" si="3"/>
        <v>-9.6484687358440624E-2</v>
      </c>
      <c r="AJ43" s="10">
        <f t="shared" si="3"/>
        <v>-6.7854631110225654</v>
      </c>
      <c r="AK43" s="10">
        <f t="shared" si="3"/>
        <v>3.5310404561180349</v>
      </c>
      <c r="AL43" s="10">
        <f t="shared" si="3"/>
        <v>0.64684472942786897</v>
      </c>
      <c r="AM43" s="10">
        <f t="shared" si="3"/>
        <v>-0.2196196171331195</v>
      </c>
      <c r="AN43" s="10">
        <f t="shared" si="3"/>
        <v>-1.0022122103510469</v>
      </c>
      <c r="AO43" s="10">
        <f t="shared" si="3"/>
        <v>4.2906229639763751</v>
      </c>
      <c r="AP43" s="10">
        <f t="shared" si="3"/>
        <v>2.953873560005178</v>
      </c>
      <c r="AQ43" s="10">
        <f t="shared" si="3"/>
        <v>6.1482068751700325</v>
      </c>
      <c r="AR43" s="10">
        <f t="shared" si="3"/>
        <v>-5.460695306748292</v>
      </c>
      <c r="AS43" s="10">
        <f t="shared" si="3"/>
        <v>-2.5435388938033441</v>
      </c>
      <c r="AT43" s="10">
        <f t="shared" ref="AT43" si="4">AT42/AS42*100-100</f>
        <v>5.345987478064302</v>
      </c>
      <c r="AU43" s="10">
        <f t="shared" ref="AU43" si="5">AU42/AT42*100-100</f>
        <v>-0.27481946219157294</v>
      </c>
      <c r="AV43" s="10">
        <f t="shared" ref="AV43" si="6">AV42/AU42*100-100</f>
        <v>-0.49147643791667406</v>
      </c>
      <c r="AW43" s="10">
        <f t="shared" ref="AW43:AZ43" si="7">AW42/AV42*100-100</f>
        <v>4.0563421528183881</v>
      </c>
      <c r="AX43" s="10">
        <f t="shared" si="7"/>
        <v>-0.11365111925553606</v>
      </c>
      <c r="AY43" s="10">
        <f t="shared" si="7"/>
        <v>0.1653415167168788</v>
      </c>
      <c r="AZ43" s="10">
        <f t="shared" si="7"/>
        <v>-0.12587362465853857</v>
      </c>
      <c r="BA43" s="10">
        <f t="shared" ref="BA43:BH43" si="8">BA42/AZ42*100-100</f>
        <v>2.0917768782232145</v>
      </c>
      <c r="BB43" s="10">
        <f t="shared" si="8"/>
        <v>-1.2959078893208869</v>
      </c>
      <c r="BC43" s="10">
        <f t="shared" si="8"/>
        <v>1.9650061327192105</v>
      </c>
      <c r="BD43" s="10">
        <f t="shared" si="8"/>
        <v>-2.2097993428757405</v>
      </c>
      <c r="BE43" s="10">
        <f t="shared" si="8"/>
        <v>0.95933795056009785</v>
      </c>
      <c r="BF43" s="10">
        <f t="shared" si="8"/>
        <v>0.95933142941957783</v>
      </c>
      <c r="BG43" s="10">
        <f t="shared" si="8"/>
        <v>1.0109500075761133</v>
      </c>
      <c r="BH43" s="10">
        <f t="shared" si="8"/>
        <v>2.2106977404828854</v>
      </c>
      <c r="BI43" s="10">
        <f t="shared" ref="BI43" si="9">BI42/BH42*100-100</f>
        <v>2.4438675217512582</v>
      </c>
      <c r="BJ43" s="10">
        <f t="shared" ref="BJ43:BN43" si="10">BJ42/BI42*100-100</f>
        <v>-2.6125088602284876</v>
      </c>
      <c r="BK43" s="10">
        <f t="shared" si="10"/>
        <v>0.20693594340686161</v>
      </c>
      <c r="BL43" s="10">
        <f t="shared" si="10"/>
        <v>0.43942871224223268</v>
      </c>
      <c r="BM43" s="10">
        <f t="shared" si="10"/>
        <v>3.2754889198745474</v>
      </c>
      <c r="BN43" s="10">
        <f t="shared" si="10"/>
        <v>0.41672488357301063</v>
      </c>
      <c r="BO43" s="10">
        <f t="shared" ref="BO43:BT43" si="11">BO42/BN42*100-100</f>
        <v>1.4231449823759306</v>
      </c>
      <c r="BP43" s="10">
        <f t="shared" si="11"/>
        <v>0.12698462438200409</v>
      </c>
      <c r="BQ43" s="10">
        <f t="shared" si="11"/>
        <v>-0.16619009472940149</v>
      </c>
      <c r="BR43" s="10">
        <f t="shared" si="11"/>
        <v>-0.63624381528565266</v>
      </c>
      <c r="BS43" s="10">
        <f t="shared" si="11"/>
        <v>1.4972404177408123</v>
      </c>
      <c r="BT43" s="10">
        <f t="shared" si="11"/>
        <v>1.5449331542095592</v>
      </c>
      <c r="BU43" s="10">
        <f t="shared" ref="BU43" si="12">BU42/BT42*100-100</f>
        <v>0.38434211282284991</v>
      </c>
      <c r="BV43" s="10">
        <f t="shared" ref="BV43:BY43" si="13">BV42/BU42*100-100</f>
        <v>0.22598031644416494</v>
      </c>
      <c r="BW43" s="10">
        <f t="shared" si="13"/>
        <v>1.8679911599538173</v>
      </c>
      <c r="BX43" s="10">
        <f t="shared" si="13"/>
        <v>7.3055864937488337</v>
      </c>
      <c r="BY43" s="10">
        <f t="shared" si="13"/>
        <v>0.67078469010979802</v>
      </c>
      <c r="BZ43" s="10">
        <f t="shared" ref="BZ43" si="14">BZ42/BY42*100-100</f>
        <v>8.5941869700921956</v>
      </c>
      <c r="CA43" s="10">
        <f t="shared" ref="CA43" si="15">CA42/BZ42*100-100</f>
        <v>-2.5244682698768202</v>
      </c>
      <c r="CB43" s="10">
        <f>CB42/CA42*100-100</f>
        <v>4.1656098315363721</v>
      </c>
      <c r="CC43" s="10">
        <f t="shared" ref="CC43:CM43" si="16">CC42/CB42*100-100</f>
        <v>6.1023589514649643</v>
      </c>
      <c r="CD43" s="10">
        <f t="shared" si="16"/>
        <v>-6.5953987876264364</v>
      </c>
      <c r="CE43" s="10">
        <f t="shared" si="16"/>
        <v>3.1016078722172438</v>
      </c>
      <c r="CF43" s="10">
        <f t="shared" si="16"/>
        <v>25.269655524992245</v>
      </c>
      <c r="CG43" s="10">
        <f t="shared" si="16"/>
        <v>4.8539909700753441</v>
      </c>
      <c r="CH43" s="10">
        <f t="shared" si="16"/>
        <v>14.796439242302355</v>
      </c>
      <c r="CI43" s="10">
        <f t="shared" si="16"/>
        <v>12.08998967836412</v>
      </c>
      <c r="CJ43" s="10">
        <f t="shared" si="16"/>
        <v>3.6835988905917105</v>
      </c>
      <c r="CK43" s="10">
        <f t="shared" si="16"/>
        <v>2.5031447109229816</v>
      </c>
      <c r="CL43" s="10">
        <f t="shared" si="16"/>
        <v>17.020033266793419</v>
      </c>
      <c r="CM43" s="10">
        <f t="shared" si="16"/>
        <v>9.8970836438053738</v>
      </c>
      <c r="CN43" s="10">
        <f t="shared" ref="CN43" si="17">CN42/CM42*100-100</f>
        <v>4.0842762606868348</v>
      </c>
      <c r="CO43" s="10">
        <f t="shared" ref="CO43:CP43" si="18">CO42/CN42*100-100</f>
        <v>1.9412268404783788</v>
      </c>
      <c r="CP43" s="10">
        <f t="shared" si="18"/>
        <v>4.4167765130827945</v>
      </c>
    </row>
    <row r="44" spans="1:94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19">P42/D42*100-100</f>
        <v>57.007393479166012</v>
      </c>
      <c r="Q44" s="10">
        <f t="shared" si="19"/>
        <v>40.28977351227735</v>
      </c>
      <c r="R44" s="10">
        <f t="shared" si="19"/>
        <v>21.10992893736136</v>
      </c>
      <c r="S44" s="10">
        <f t="shared" si="19"/>
        <v>29.265710871711406</v>
      </c>
      <c r="T44" s="10">
        <f t="shared" si="19"/>
        <v>23.291249641699309</v>
      </c>
      <c r="U44" s="10">
        <f t="shared" si="19"/>
        <v>-11.227326310138125</v>
      </c>
      <c r="V44" s="10">
        <f t="shared" si="19"/>
        <v>93.188376874986801</v>
      </c>
      <c r="W44" s="10">
        <f t="shared" si="19"/>
        <v>31.338777659702515</v>
      </c>
      <c r="X44" s="10">
        <f t="shared" si="19"/>
        <v>39.497502082705694</v>
      </c>
      <c r="Y44" s="10">
        <f t="shared" si="19"/>
        <v>25.772928794373456</v>
      </c>
      <c r="Z44" s="10">
        <f t="shared" si="19"/>
        <v>30.494762685793717</v>
      </c>
      <c r="AA44" s="10">
        <f t="shared" si="19"/>
        <v>20.960828619962356</v>
      </c>
      <c r="AB44" s="10">
        <f t="shared" si="19"/>
        <v>-9.6036786358751414</v>
      </c>
      <c r="AC44" s="10">
        <f t="shared" si="19"/>
        <v>-24.369927375161922</v>
      </c>
      <c r="AD44" s="10">
        <f t="shared" si="19"/>
        <v>-8.3806842369527601</v>
      </c>
      <c r="AE44" s="10">
        <f t="shared" si="19"/>
        <v>-6.5882469573090674</v>
      </c>
      <c r="AF44" s="10">
        <f t="shared" si="19"/>
        <v>-5.5584322948785001</v>
      </c>
      <c r="AG44" s="10">
        <f t="shared" si="19"/>
        <v>25.349526655136316</v>
      </c>
      <c r="AH44" s="10">
        <f t="shared" si="19"/>
        <v>-33.421078015454086</v>
      </c>
      <c r="AI44" s="10">
        <f t="shared" si="19"/>
        <v>-18.116576673999546</v>
      </c>
      <c r="AJ44" s="10">
        <f t="shared" si="19"/>
        <v>-13.663140492744063</v>
      </c>
      <c r="AK44" s="10">
        <f t="shared" si="19"/>
        <v>-0.82357380893249399</v>
      </c>
      <c r="AL44" s="10">
        <f t="shared" si="19"/>
        <v>-7.5840999198604209</v>
      </c>
      <c r="AM44" s="10">
        <f t="shared" si="19"/>
        <v>-2.6436208802464165</v>
      </c>
      <c r="AN44" s="10">
        <f t="shared" si="19"/>
        <v>-1.2907752451308454</v>
      </c>
      <c r="AO44" s="10">
        <f t="shared" si="19"/>
        <v>28.036222966148216</v>
      </c>
      <c r="AP44" s="10">
        <f t="shared" si="19"/>
        <v>12.399702966274859</v>
      </c>
      <c r="AQ44" s="10">
        <f t="shared" si="19"/>
        <v>15.401438087381308</v>
      </c>
      <c r="AR44" s="10">
        <f t="shared" si="19"/>
        <v>11.675312074608527</v>
      </c>
      <c r="AS44" s="10">
        <f t="shared" si="19"/>
        <v>3.7230718833569654E-2</v>
      </c>
      <c r="AT44" s="10">
        <f t="shared" ref="AT44" si="20">AT42/AH42*100-100</f>
        <v>6.0345649213828807</v>
      </c>
      <c r="AU44" s="10">
        <f t="shared" ref="AU44" si="21">AU42/AI42*100-100</f>
        <v>5.8452857934101701</v>
      </c>
      <c r="AV44" s="10">
        <f t="shared" ref="AV44" si="22">AV42/AJ42*100-100</f>
        <v>12.992119757604698</v>
      </c>
      <c r="AW44" s="10">
        <f t="shared" ref="AW44:AZ44" si="23">AW42/AK42*100-100</f>
        <v>13.565425617962575</v>
      </c>
      <c r="AX44" s="10">
        <f t="shared" si="23"/>
        <v>12.707315908029756</v>
      </c>
      <c r="AY44" s="10">
        <f t="shared" si="23"/>
        <v>13.142150250799943</v>
      </c>
      <c r="AZ44" s="10">
        <f t="shared" si="23"/>
        <v>14.143696185782574</v>
      </c>
      <c r="BA44" s="10">
        <f t="shared" ref="BA44:BH44" si="24">BA42/AO42*100-100</f>
        <v>11.737109548955218</v>
      </c>
      <c r="BB44" s="10">
        <f t="shared" si="24"/>
        <v>7.1247692946013785</v>
      </c>
      <c r="BC44" s="10">
        <f t="shared" si="24"/>
        <v>2.9030831480323656</v>
      </c>
      <c r="BD44" s="10">
        <f t="shared" si="24"/>
        <v>6.4415819635399032</v>
      </c>
      <c r="BE44" s="10">
        <f t="shared" si="24"/>
        <v>10.267410938913898</v>
      </c>
      <c r="BF44" s="10">
        <f t="shared" si="24"/>
        <v>5.6758245221621593</v>
      </c>
      <c r="BG44" s="10">
        <f t="shared" si="24"/>
        <v>7.0383164036545054</v>
      </c>
      <c r="BH44" s="10">
        <f t="shared" si="24"/>
        <v>9.9449636367919112</v>
      </c>
      <c r="BI44" s="10">
        <f t="shared" ref="BI44" si="25">BI42/AW42*100-100</f>
        <v>8.2412379338687316</v>
      </c>
      <c r="BJ44" s="10">
        <f t="shared" ref="BJ44:BN44" si="26">BJ42/AX42*100-100</f>
        <v>5.5333658539064032</v>
      </c>
      <c r="BK44" s="10">
        <f t="shared" si="26"/>
        <v>5.5771893938942867</v>
      </c>
      <c r="BL44" s="10">
        <f t="shared" si="26"/>
        <v>6.174771911547424</v>
      </c>
      <c r="BM44" s="10">
        <f t="shared" si="26"/>
        <v>7.4058245964389471</v>
      </c>
      <c r="BN44" s="10">
        <f t="shared" si="26"/>
        <v>9.269442722800818</v>
      </c>
      <c r="BO44" s="10">
        <f t="shared" ref="BO44:BT44" si="27">BO42/BC42*100-100</f>
        <v>8.6887644276013845</v>
      </c>
      <c r="BP44" s="10">
        <f t="shared" si="27"/>
        <v>11.285979285826244</v>
      </c>
      <c r="BQ44" s="10">
        <f t="shared" si="27"/>
        <v>10.045326432149267</v>
      </c>
      <c r="BR44" s="10">
        <f t="shared" si="27"/>
        <v>8.3061548650970991</v>
      </c>
      <c r="BS44" s="10">
        <f t="shared" si="27"/>
        <v>8.8275661028763608</v>
      </c>
      <c r="BT44" s="10">
        <f t="shared" si="27"/>
        <v>8.118701560090642</v>
      </c>
      <c r="BU44" s="10">
        <f t="shared" ref="BU44" si="28">BU42/BI42*100-100</f>
        <v>5.9450896257689152</v>
      </c>
      <c r="BV44" s="10">
        <f t="shared" ref="BV44:BY44" si="29">BV42/BJ42*100-100</f>
        <v>9.0330014993046888</v>
      </c>
      <c r="BW44" s="10">
        <f t="shared" si="29"/>
        <v>10.840359784548312</v>
      </c>
      <c r="BX44" s="10">
        <f t="shared" si="29"/>
        <v>18.417537478579789</v>
      </c>
      <c r="BY44" s="10">
        <f t="shared" si="29"/>
        <v>15.430936650303039</v>
      </c>
      <c r="BZ44" s="10">
        <f t="shared" ref="BZ44" si="30">BZ42/BN42*100-100</f>
        <v>24.831084973838642</v>
      </c>
      <c r="CA44" s="10">
        <f t="shared" ref="CA44" si="31">CA42/BO42*100-100</f>
        <v>19.972382895319527</v>
      </c>
      <c r="CB44" s="10">
        <f>CB42/BP42*100-100</f>
        <v>24.811472892297488</v>
      </c>
      <c r="CC44" s="10">
        <f t="shared" ref="CC44:CM44" si="32">CC42/BQ42*100-100</f>
        <v>32.648365424952601</v>
      </c>
      <c r="CD44" s="10">
        <f t="shared" si="32"/>
        <v>24.693028421332102</v>
      </c>
      <c r="CE44" s="10">
        <f t="shared" si="32"/>
        <v>26.664051828233752</v>
      </c>
      <c r="CF44" s="10">
        <f t="shared" si="32"/>
        <v>56.257546753477101</v>
      </c>
      <c r="CG44" s="10">
        <f t="shared" si="32"/>
        <v>63.214970098432644</v>
      </c>
      <c r="CH44" s="10">
        <f t="shared" si="32"/>
        <v>86.942520683579744</v>
      </c>
      <c r="CI44" s="10">
        <f t="shared" si="32"/>
        <v>105.70136875446087</v>
      </c>
      <c r="CJ44" s="10">
        <f t="shared" si="32"/>
        <v>98.75813465150469</v>
      </c>
      <c r="CK44" s="10">
        <f t="shared" si="32"/>
        <v>102.37583228709889</v>
      </c>
      <c r="CL44" s="10">
        <f t="shared" si="32"/>
        <v>118.07821659140521</v>
      </c>
      <c r="CM44" s="10">
        <f t="shared" si="32"/>
        <v>145.86847164878017</v>
      </c>
      <c r="CN44" s="10">
        <f t="shared" ref="CN44" si="33">CN42/CB42*100-100</f>
        <v>145.67649503777722</v>
      </c>
      <c r="CO44" s="10">
        <f t="shared" ref="CO44:CP44" si="34">CO42/CC42*100-100</f>
        <v>136.04153156930275</v>
      </c>
      <c r="CP44" s="10">
        <f t="shared" si="34"/>
        <v>163.87025403211771</v>
      </c>
    </row>
    <row r="46" spans="1:94" ht="15" customHeight="1">
      <c r="A46" s="12" t="s">
        <v>48</v>
      </c>
    </row>
    <row r="47" spans="1:94" ht="15" customHeight="1">
      <c r="A47" t="s">
        <v>7</v>
      </c>
      <c r="B47" s="15">
        <v>1566.6666666666699</v>
      </c>
      <c r="I47" s="6"/>
      <c r="J47" s="21"/>
      <c r="L47" s="6"/>
      <c r="M47" s="21"/>
      <c r="AD47" s="6"/>
      <c r="AE47" s="21"/>
      <c r="AH47" s="6"/>
      <c r="AI47" s="14"/>
    </row>
    <row r="48" spans="1:94" ht="15" customHeight="1">
      <c r="A48" t="s">
        <v>30</v>
      </c>
      <c r="B48" s="15">
        <v>1411.1111111111115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t="s">
        <v>37</v>
      </c>
      <c r="B49" s="15">
        <v>1383.3333333333301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47</v>
      </c>
    </row>
    <row r="52" spans="1:35" ht="15" customHeight="1">
      <c r="A52" s="6" t="s">
        <v>23</v>
      </c>
      <c r="B52" s="21">
        <v>891.66666666666697</v>
      </c>
      <c r="I52" s="6"/>
      <c r="J52" s="21"/>
      <c r="AD52" s="6"/>
      <c r="AE52" s="21"/>
      <c r="AH52" s="6"/>
    </row>
    <row r="53" spans="1:35" ht="15" customHeight="1">
      <c r="A53" s="6" t="s">
        <v>18</v>
      </c>
      <c r="B53" s="21">
        <v>925.92592592592575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26</v>
      </c>
      <c r="B54" s="21">
        <v>935.18518518518533</v>
      </c>
      <c r="I54" s="6"/>
      <c r="J54" s="21"/>
      <c r="AD54" s="6"/>
      <c r="AE54" s="21"/>
    </row>
  </sheetData>
  <sortState xmlns:xlrd2="http://schemas.microsoft.com/office/spreadsheetml/2017/richdata2" ref="A5:CP41">
    <sortCondition ref="A41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P56"/>
  <sheetViews>
    <sheetView topLeftCell="A4" zoomScale="110" zoomScaleNormal="110" workbookViewId="0">
      <pane xSplit="2" ySplit="1" topLeftCell="C32" activePane="bottomRight" state="frozen"/>
      <selection activeCell="A4" sqref="A4"/>
      <selection pane="topRight" activeCell="C4" sqref="C4"/>
      <selection pane="bottomLeft" activeCell="A5" sqref="A5"/>
      <selection pane="bottomRight" activeCell="A56" sqref="A56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4" spans="1:94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  <c r="CM4" s="29">
        <v>44836</v>
      </c>
      <c r="CN4" s="29">
        <v>44867</v>
      </c>
      <c r="CO4" s="29">
        <v>44897</v>
      </c>
      <c r="CP4" s="29">
        <v>44928</v>
      </c>
    </row>
    <row r="5" spans="1:94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  <c r="CM5" s="21">
        <v>4148.181818181818</v>
      </c>
      <c r="CN5" s="21">
        <v>4238.4615384615381</v>
      </c>
      <c r="CO5" s="21">
        <v>4546.4285714285716</v>
      </c>
      <c r="CP5" s="21">
        <v>4546.4285714285716</v>
      </c>
    </row>
    <row r="6" spans="1:94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  <c r="CM6" s="21">
        <v>4450</v>
      </c>
      <c r="CN6" s="21">
        <v>4200</v>
      </c>
      <c r="CO6" s="21">
        <v>4250</v>
      </c>
      <c r="CP6" s="21">
        <v>4250</v>
      </c>
    </row>
    <row r="7" spans="1:94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  <c r="CM7" s="21">
        <v>3114.2857142857101</v>
      </c>
      <c r="CN7" s="21">
        <v>3200</v>
      </c>
      <c r="CO7" s="21">
        <v>3857.1428571428601</v>
      </c>
      <c r="CP7" s="21">
        <v>3600</v>
      </c>
    </row>
    <row r="8" spans="1:94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  <c r="CM8" s="21">
        <v>3615.3846153846152</v>
      </c>
      <c r="CN8" s="21">
        <v>3934.375</v>
      </c>
      <c r="CO8" s="21">
        <v>3940</v>
      </c>
      <c r="CP8" s="21">
        <v>3927.5</v>
      </c>
    </row>
    <row r="9" spans="1:94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  <c r="CM9" s="21">
        <v>3517.5</v>
      </c>
      <c r="CN9" s="21">
        <v>4014.5833333333298</v>
      </c>
      <c r="CO9" s="21">
        <v>4223.2142857142899</v>
      </c>
      <c r="CP9" s="21">
        <v>4623.2142857142853</v>
      </c>
    </row>
    <row r="10" spans="1:94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  <c r="CM10" s="21">
        <v>3050</v>
      </c>
      <c r="CN10" s="21">
        <v>2766.6666666666702</v>
      </c>
      <c r="CO10" s="21">
        <v>3440</v>
      </c>
      <c r="CP10" s="21">
        <v>3800</v>
      </c>
    </row>
    <row r="11" spans="1:94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  <c r="CM11" s="21">
        <v>3056.25</v>
      </c>
      <c r="CN11" s="21">
        <v>2857.1428571428601</v>
      </c>
      <c r="CO11" s="21">
        <v>2814.2857142857101</v>
      </c>
      <c r="CP11" s="21">
        <v>2900</v>
      </c>
    </row>
    <row r="12" spans="1:94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  <c r="CM12" s="21">
        <v>3214.2857142857101</v>
      </c>
      <c r="CN12" s="21">
        <v>3522.5</v>
      </c>
      <c r="CO12" s="21">
        <v>3987.5</v>
      </c>
      <c r="CP12" s="21">
        <v>4378.5714285714284</v>
      </c>
    </row>
    <row r="13" spans="1:94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  <c r="CM13" s="21">
        <v>2740</v>
      </c>
      <c r="CN13" s="21">
        <v>2500</v>
      </c>
      <c r="CO13" s="21">
        <v>2750</v>
      </c>
      <c r="CP13" s="21">
        <v>2800</v>
      </c>
    </row>
    <row r="14" spans="1:94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  <c r="CM14" s="21">
        <v>4032.8947368421</v>
      </c>
      <c r="CN14" s="21">
        <v>4160</v>
      </c>
      <c r="CO14" s="21">
        <v>4218.8181818181802</v>
      </c>
      <c r="CP14" s="21">
        <v>4281.1111111111104</v>
      </c>
    </row>
    <row r="15" spans="1:94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  <c r="CM15" s="21">
        <v>2824.6153846153848</v>
      </c>
      <c r="CN15" s="21">
        <v>3083.3333333333298</v>
      </c>
      <c r="CO15" s="21">
        <v>3112.5</v>
      </c>
      <c r="CP15" s="21">
        <v>2979.2857142857142</v>
      </c>
    </row>
    <row r="16" spans="1:94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  <c r="CM16" s="21">
        <v>3396</v>
      </c>
      <c r="CN16" s="21">
        <v>4005</v>
      </c>
      <c r="CO16" s="21">
        <v>4157.1428571428596</v>
      </c>
      <c r="CP16" s="21">
        <v>4557.1428571428569</v>
      </c>
    </row>
    <row r="17" spans="1:94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  <c r="CM17" s="21">
        <v>3411.5384615384614</v>
      </c>
      <c r="CN17" s="21">
        <v>3458.3333333333298</v>
      </c>
      <c r="CO17" s="21">
        <v>3233.3333333333298</v>
      </c>
      <c r="CP17" s="21">
        <v>3281.875</v>
      </c>
    </row>
    <row r="18" spans="1:94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  <c r="CM18" s="21">
        <v>3756.25</v>
      </c>
      <c r="CN18" s="21">
        <v>3473.3333333333335</v>
      </c>
      <c r="CO18" s="21">
        <v>3815.3846153846152</v>
      </c>
      <c r="CP18" s="21">
        <v>3933.3333333333335</v>
      </c>
    </row>
    <row r="19" spans="1:94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  <c r="CM19" s="21">
        <v>4484.21052631579</v>
      </c>
      <c r="CN19" s="21">
        <v>4302.2058823529414</v>
      </c>
      <c r="CO19" s="21">
        <v>4426.4705882352937</v>
      </c>
      <c r="CP19" s="21">
        <v>4426.4705882352937</v>
      </c>
    </row>
    <row r="20" spans="1:94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  <c r="CM20" s="21">
        <v>2417.5</v>
      </c>
      <c r="CN20" s="21">
        <v>2430.5</v>
      </c>
      <c r="CO20" s="21">
        <v>2775</v>
      </c>
      <c r="CP20" s="21">
        <v>2925</v>
      </c>
    </row>
    <row r="21" spans="1:94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  <c r="CM21" s="21">
        <v>3985.7142857142899</v>
      </c>
      <c r="CN21" s="21">
        <v>4062.5</v>
      </c>
      <c r="CO21" s="21">
        <v>4333.333333333333</v>
      </c>
      <c r="CP21" s="21">
        <v>4333.333333333333</v>
      </c>
    </row>
    <row r="22" spans="1:94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  <c r="CM22" s="21">
        <v>3575</v>
      </c>
      <c r="CN22" s="21">
        <v>3557.1428571428601</v>
      </c>
      <c r="CO22" s="21">
        <v>3728.5714285714298</v>
      </c>
      <c r="CP22" s="21">
        <v>4025</v>
      </c>
    </row>
    <row r="23" spans="1:94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  <c r="CM23" s="21">
        <v>3500</v>
      </c>
      <c r="CN23" s="21">
        <v>3512.2222222222199</v>
      </c>
      <c r="CO23" s="21">
        <v>3560</v>
      </c>
      <c r="CP23" s="21">
        <v>4027.7777777777801</v>
      </c>
    </row>
    <row r="24" spans="1:94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  <c r="CM24" s="21">
        <v>3582.6923076923099</v>
      </c>
      <c r="CN24" s="21">
        <v>3579.1666666666702</v>
      </c>
      <c r="CO24" s="21">
        <v>3611.1111111111099</v>
      </c>
      <c r="CP24" s="21">
        <v>3770.7777777777801</v>
      </c>
    </row>
    <row r="25" spans="1:94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  <c r="CM25" s="21">
        <v>3900</v>
      </c>
      <c r="CN25" s="21">
        <v>4182.6923076923076</v>
      </c>
      <c r="CO25" s="21">
        <v>4255.5555555555602</v>
      </c>
      <c r="CP25" s="21">
        <v>4500</v>
      </c>
    </row>
    <row r="26" spans="1:94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  <c r="CM26" s="21">
        <v>3700</v>
      </c>
      <c r="CN26" s="21">
        <v>4005.5</v>
      </c>
      <c r="CO26" s="21">
        <v>3942.8571428571399</v>
      </c>
      <c r="CP26" s="21">
        <v>3950</v>
      </c>
    </row>
    <row r="27" spans="1:94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  <c r="CM27" s="21">
        <v>4350</v>
      </c>
      <c r="CN27" s="21">
        <v>3940.625</v>
      </c>
      <c r="CO27" s="21">
        <v>4090.625</v>
      </c>
      <c r="CP27" s="21">
        <v>4006.25</v>
      </c>
    </row>
    <row r="28" spans="1:94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  <c r="CM28" s="21">
        <v>4350</v>
      </c>
      <c r="CN28" s="21">
        <v>4505.8333333333303</v>
      </c>
      <c r="CO28" s="21">
        <v>4515.8333333333303</v>
      </c>
      <c r="CP28" s="21">
        <v>4600</v>
      </c>
    </row>
    <row r="29" spans="1:94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  <c r="CM29" s="21">
        <v>3058.3333333333298</v>
      </c>
      <c r="CN29" s="21">
        <v>3084.375</v>
      </c>
      <c r="CO29" s="21">
        <v>3321.4285714285702</v>
      </c>
      <c r="CP29" s="21">
        <v>3405.8823529411802</v>
      </c>
    </row>
    <row r="30" spans="1:94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  <c r="CM30" s="21">
        <v>3350</v>
      </c>
      <c r="CN30" s="21">
        <v>3358.5</v>
      </c>
      <c r="CO30" s="21">
        <v>3713.5</v>
      </c>
      <c r="CP30" s="21">
        <v>4055</v>
      </c>
    </row>
    <row r="31" spans="1:94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  <c r="CM31" s="21">
        <v>3350</v>
      </c>
      <c r="CN31" s="21">
        <v>3366.6666666666702</v>
      </c>
      <c r="CO31" s="21">
        <v>3420</v>
      </c>
      <c r="CP31" s="21">
        <v>3450.5555555555602</v>
      </c>
    </row>
    <row r="32" spans="1:94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  <c r="CM32" s="21">
        <v>3322.7272727272725</v>
      </c>
      <c r="CN32" s="21">
        <v>3420</v>
      </c>
      <c r="CO32" s="21">
        <v>3513.5</v>
      </c>
      <c r="CP32" s="21">
        <v>3957.6923076923076</v>
      </c>
    </row>
    <row r="33" spans="1:94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  <c r="CM33" s="21">
        <v>4015.4166666666665</v>
      </c>
      <c r="CN33" s="21">
        <v>4083.6363636363635</v>
      </c>
      <c r="CO33" s="21">
        <v>4300</v>
      </c>
      <c r="CP33" s="21">
        <v>4258.333333333333</v>
      </c>
    </row>
    <row r="34" spans="1:94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  <c r="CM34" s="21">
        <v>3196.1538461538462</v>
      </c>
      <c r="CN34" s="21">
        <v>3318.3333333333298</v>
      </c>
      <c r="CO34" s="21">
        <v>3709.5</v>
      </c>
      <c r="CP34" s="21">
        <v>4086.1111111111113</v>
      </c>
    </row>
    <row r="35" spans="1:94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  <c r="CM35" s="21">
        <v>3532.3333333333335</v>
      </c>
      <c r="CN35" s="21">
        <v>3781.25</v>
      </c>
      <c r="CO35" s="21">
        <v>3846.5</v>
      </c>
      <c r="CP35" s="21">
        <v>4005</v>
      </c>
    </row>
    <row r="36" spans="1:94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  <c r="CM36" s="21">
        <v>3400</v>
      </c>
      <c r="CN36" s="21">
        <v>3783.3333333333335</v>
      </c>
      <c r="CO36" s="21">
        <v>3798.3333333333298</v>
      </c>
      <c r="CP36" s="21">
        <v>4266.666666666667</v>
      </c>
    </row>
    <row r="37" spans="1:94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  <c r="CM37" s="21">
        <v>3321.875</v>
      </c>
      <c r="CN37" s="21">
        <v>3487.5</v>
      </c>
      <c r="CO37" s="21">
        <v>3260</v>
      </c>
      <c r="CP37" s="21">
        <v>3177.7777777777778</v>
      </c>
    </row>
    <row r="38" spans="1:94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  <c r="CM38" s="21">
        <v>3404.1666666666665</v>
      </c>
      <c r="CN38" s="21">
        <v>3510</v>
      </c>
      <c r="CO38" s="21">
        <v>3600</v>
      </c>
      <c r="CP38" s="21">
        <v>3650</v>
      </c>
    </row>
    <row r="39" spans="1:94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  <c r="CM39" s="21">
        <v>3433.3333333333335</v>
      </c>
      <c r="CN39" s="21">
        <v>3470</v>
      </c>
      <c r="CO39" s="21">
        <v>3650</v>
      </c>
      <c r="CP39" s="21">
        <v>3750</v>
      </c>
    </row>
    <row r="40" spans="1:94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  <c r="CM40" s="21">
        <v>3500</v>
      </c>
      <c r="CN40" s="21">
        <v>3620</v>
      </c>
      <c r="CO40" s="21">
        <v>3800</v>
      </c>
      <c r="CP40" s="21">
        <v>3800</v>
      </c>
    </row>
    <row r="41" spans="1:94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  <c r="CM41" s="21">
        <v>3067.5</v>
      </c>
      <c r="CN41" s="21">
        <v>3218.5714285714298</v>
      </c>
      <c r="CO41" s="21">
        <v>3357.1428571428601</v>
      </c>
      <c r="CP41" s="21">
        <v>3500</v>
      </c>
    </row>
    <row r="42" spans="1:94">
      <c r="A42" s="9" t="s">
        <v>43</v>
      </c>
      <c r="D42" s="10">
        <f t="shared" ref="D42:AI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ref="AJ42:BO42" si="1">AVERAGE(AJ5:AJ41)</f>
        <v>943.26629464269104</v>
      </c>
      <c r="AK42" s="10">
        <f t="shared" si="1"/>
        <v>975.82330765138806</v>
      </c>
      <c r="AL42" s="10">
        <f t="shared" si="1"/>
        <v>983.67019752152044</v>
      </c>
      <c r="AM42" s="10">
        <f t="shared" si="1"/>
        <v>1004.291499926893</v>
      </c>
      <c r="AN42" s="10">
        <f t="shared" si="1"/>
        <v>1000.1872706230915</v>
      </c>
      <c r="AO42" s="10">
        <f t="shared" si="1"/>
        <v>1084.2429819679796</v>
      </c>
      <c r="AP42" s="10">
        <f t="shared" si="1"/>
        <v>1127.0473509126998</v>
      </c>
      <c r="AQ42" s="10">
        <f t="shared" si="1"/>
        <v>1172.841871430106</v>
      </c>
      <c r="AR42" s="10">
        <f t="shared" si="1"/>
        <v>1145.2067650657868</v>
      </c>
      <c r="AS42" s="10">
        <f t="shared" si="1"/>
        <v>1156.4116855253785</v>
      </c>
      <c r="AT42" s="10">
        <f t="shared" si="1"/>
        <v>1187.7522703405054</v>
      </c>
      <c r="AU42" s="10">
        <f t="shared" si="1"/>
        <v>1209.7257636127299</v>
      </c>
      <c r="AV42" s="10">
        <f t="shared" si="1"/>
        <v>1190.8871756392741</v>
      </c>
      <c r="AW42" s="10">
        <f t="shared" si="1"/>
        <v>1211.994944119027</v>
      </c>
      <c r="AX42" s="10">
        <f t="shared" si="1"/>
        <v>1210.5577166624942</v>
      </c>
      <c r="AY42" s="10">
        <f t="shared" si="1"/>
        <v>1216.533440084909</v>
      </c>
      <c r="AZ42" s="10">
        <f t="shared" si="1"/>
        <v>1211.1839072680132</v>
      </c>
      <c r="BA42" s="10">
        <f t="shared" si="1"/>
        <v>1210.4445945945947</v>
      </c>
      <c r="BB42" s="10">
        <f t="shared" si="1"/>
        <v>1217.2750035612269</v>
      </c>
      <c r="BC42" s="10">
        <f t="shared" si="1"/>
        <v>1209.8427917477247</v>
      </c>
      <c r="BD42" s="10">
        <f t="shared" si="1"/>
        <v>1210.3723313275736</v>
      </c>
      <c r="BE42" s="10">
        <f t="shared" si="1"/>
        <v>1212.7527527962313</v>
      </c>
      <c r="BF42" s="10">
        <f t="shared" si="1"/>
        <v>1218.087843104167</v>
      </c>
      <c r="BG42" s="10">
        <f t="shared" si="1"/>
        <v>1223.5048706287937</v>
      </c>
      <c r="BH42" s="10">
        <f t="shared" si="1"/>
        <v>1215.2514084572897</v>
      </c>
      <c r="BI42" s="10">
        <f t="shared" si="1"/>
        <v>1204.3316216216217</v>
      </c>
      <c r="BJ42" s="10">
        <f t="shared" si="1"/>
        <v>1207.3708664731282</v>
      </c>
      <c r="BK42" s="10">
        <f t="shared" si="1"/>
        <v>1202.0358652630712</v>
      </c>
      <c r="BL42" s="10">
        <f t="shared" si="1"/>
        <v>1207.4276772040757</v>
      </c>
      <c r="BM42" s="10">
        <f t="shared" si="1"/>
        <v>1218.4826649623258</v>
      </c>
      <c r="BN42" s="10">
        <f t="shared" si="1"/>
        <v>1229.6585306609286</v>
      </c>
      <c r="BO42" s="10">
        <f t="shared" si="1"/>
        <v>1232.9963501824188</v>
      </c>
      <c r="BP42" s="10">
        <f t="shared" ref="BP42:CU42" si="2">AVERAGE(BP5:BP41)</f>
        <v>1218.4969122083085</v>
      </c>
      <c r="BQ42" s="10">
        <f t="shared" si="2"/>
        <v>1175.5933942201352</v>
      </c>
      <c r="BR42" s="10">
        <f t="shared" si="2"/>
        <v>1191.1258902508903</v>
      </c>
      <c r="BS42" s="10">
        <f t="shared" si="2"/>
        <v>1214.2378071161359</v>
      </c>
      <c r="BT42" s="10">
        <f t="shared" si="2"/>
        <v>1236.8607858255696</v>
      </c>
      <c r="BU42" s="10">
        <f t="shared" si="2"/>
        <v>1226.0783066783067</v>
      </c>
      <c r="BV42" s="10">
        <f t="shared" si="2"/>
        <v>1266.993873376226</v>
      </c>
      <c r="BW42" s="10">
        <f t="shared" si="2"/>
        <v>1255.151601079184</v>
      </c>
      <c r="BX42" s="10">
        <f t="shared" si="2"/>
        <v>1302.5584442322054</v>
      </c>
      <c r="BY42" s="10">
        <f t="shared" si="2"/>
        <v>1325.3928329497553</v>
      </c>
      <c r="BZ42" s="10">
        <f t="shared" si="2"/>
        <v>1540.820717486894</v>
      </c>
      <c r="CA42" s="10">
        <f t="shared" si="2"/>
        <v>1552.9615371490365</v>
      </c>
      <c r="CB42" s="10">
        <f t="shared" si="2"/>
        <v>1544.0055880157267</v>
      </c>
      <c r="CC42" s="10">
        <f t="shared" si="2"/>
        <v>1582.7319961350529</v>
      </c>
      <c r="CD42" s="10">
        <f t="shared" si="2"/>
        <v>1528.7412144912134</v>
      </c>
      <c r="CE42" s="10">
        <f t="shared" si="2"/>
        <v>1559.7799781911622</v>
      </c>
      <c r="CF42" s="10">
        <f t="shared" si="2"/>
        <v>2011.6979331611687</v>
      </c>
      <c r="CG42" s="10">
        <f t="shared" si="2"/>
        <v>2136.5150876459702</v>
      </c>
      <c r="CH42" s="10">
        <f t="shared" si="2"/>
        <v>2358.3032515973687</v>
      </c>
      <c r="CI42" s="10">
        <f t="shared" si="2"/>
        <v>2673.0427705255497</v>
      </c>
      <c r="CJ42" s="10">
        <f t="shared" si="2"/>
        <v>2886.4124731861575</v>
      </c>
      <c r="CK42" s="10">
        <f t="shared" si="2"/>
        <v>2947.6527282694515</v>
      </c>
      <c r="CL42" s="10">
        <f t="shared" si="2"/>
        <v>3236.2727550227551</v>
      </c>
      <c r="CM42" s="10">
        <f t="shared" si="2"/>
        <v>3516.8687301910986</v>
      </c>
      <c r="CN42" s="10">
        <f t="shared" si="2"/>
        <v>3594.440102447456</v>
      </c>
      <c r="CO42" s="10">
        <f t="shared" si="2"/>
        <v>3753.3787208419567</v>
      </c>
      <c r="CP42" s="10">
        <f t="shared" si="2"/>
        <v>3886.1105644267418</v>
      </c>
    </row>
    <row r="43" spans="1:94">
      <c r="A43" s="9" t="s">
        <v>44</v>
      </c>
      <c r="D43" s="11"/>
      <c r="E43" s="10">
        <f t="shared" ref="E43:AU43" si="3">E42/D42*100-100</f>
        <v>6.1146581746066317</v>
      </c>
      <c r="F43" s="10">
        <f t="shared" si="3"/>
        <v>14.075220535977138</v>
      </c>
      <c r="G43" s="10">
        <f t="shared" si="3"/>
        <v>-7.6798537077361999</v>
      </c>
      <c r="H43" s="10">
        <f t="shared" si="3"/>
        <v>1.9256342410588871</v>
      </c>
      <c r="I43" s="10">
        <f t="shared" si="3"/>
        <v>11.001193587627085</v>
      </c>
      <c r="J43" s="10">
        <f t="shared" si="3"/>
        <v>-12.219063838404381</v>
      </c>
      <c r="K43" s="10">
        <f t="shared" si="3"/>
        <v>5.6397868709871801</v>
      </c>
      <c r="L43" s="10">
        <f t="shared" si="3"/>
        <v>1.5201810614093603</v>
      </c>
      <c r="M43" s="10">
        <f t="shared" si="3"/>
        <v>-11.589572726145448</v>
      </c>
      <c r="N43" s="10">
        <f t="shared" si="3"/>
        <v>5.9964254123891862</v>
      </c>
      <c r="O43" s="10">
        <f t="shared" si="3"/>
        <v>1.3855057918391793</v>
      </c>
      <c r="P43" s="10">
        <f t="shared" si="3"/>
        <v>40.204211194217038</v>
      </c>
      <c r="Q43" s="10">
        <f t="shared" si="3"/>
        <v>4.3013494771007288</v>
      </c>
      <c r="R43" s="10">
        <f t="shared" si="3"/>
        <v>9.8997440165186958</v>
      </c>
      <c r="S43" s="10">
        <f t="shared" si="3"/>
        <v>-17.922740367098228</v>
      </c>
      <c r="T43" s="10">
        <f t="shared" si="3"/>
        <v>-14.544215738929267</v>
      </c>
      <c r="U43" s="10">
        <f t="shared" si="3"/>
        <v>26.471686069604061</v>
      </c>
      <c r="V43" s="10">
        <f t="shared" si="3"/>
        <v>38.916809585118216</v>
      </c>
      <c r="W43" s="10">
        <f t="shared" si="3"/>
        <v>-4.765988700422227</v>
      </c>
      <c r="X43" s="10">
        <f t="shared" si="3"/>
        <v>-14.149884803789348</v>
      </c>
      <c r="Y43" s="10">
        <f t="shared" si="3"/>
        <v>-1.6766764959471629</v>
      </c>
      <c r="Z43" s="10">
        <f t="shared" si="3"/>
        <v>-10.095076443298012</v>
      </c>
      <c r="AA43" s="10">
        <f t="shared" si="3"/>
        <v>-4.0161244422701259</v>
      </c>
      <c r="AB43" s="10">
        <f t="shared" si="3"/>
        <v>-1.2228479007102919</v>
      </c>
      <c r="AC43" s="10">
        <f t="shared" si="3"/>
        <v>-0.48906296827144047</v>
      </c>
      <c r="AD43" s="10">
        <f t="shared" si="3"/>
        <v>-0.44762544757180933</v>
      </c>
      <c r="AE43" s="10">
        <f t="shared" si="3"/>
        <v>6.3060989748841934</v>
      </c>
      <c r="AF43" s="10">
        <f t="shared" si="3"/>
        <v>3.2285682312159594</v>
      </c>
      <c r="AG43" s="10">
        <f t="shared" si="3"/>
        <v>-0.45946781091562627</v>
      </c>
      <c r="AH43" s="10">
        <f t="shared" si="3"/>
        <v>-3.6481925824806751</v>
      </c>
      <c r="AI43" s="10">
        <f t="shared" si="3"/>
        <v>0.53705258521688393</v>
      </c>
      <c r="AJ43" s="10">
        <f t="shared" si="3"/>
        <v>-8.4503054327758917</v>
      </c>
      <c r="AK43" s="10">
        <f t="shared" si="3"/>
        <v>3.45151874858729</v>
      </c>
      <c r="AL43" s="10">
        <f t="shared" si="3"/>
        <v>0.80413019535454566</v>
      </c>
      <c r="AM43" s="10">
        <f t="shared" si="3"/>
        <v>2.0963634414594026</v>
      </c>
      <c r="AN43" s="10">
        <f t="shared" si="3"/>
        <v>-0.40866912685214629</v>
      </c>
      <c r="AO43" s="10">
        <f t="shared" si="3"/>
        <v>8.4039973126755996</v>
      </c>
      <c r="AP43" s="10">
        <f t="shared" si="3"/>
        <v>3.9478575980290884</v>
      </c>
      <c r="AQ43" s="10">
        <f t="shared" si="3"/>
        <v>4.0632295067568407</v>
      </c>
      <c r="AR43" s="10">
        <f t="shared" si="3"/>
        <v>-2.3562516855424178</v>
      </c>
      <c r="AS43" s="10">
        <f t="shared" si="3"/>
        <v>0.97841898960035678</v>
      </c>
      <c r="AT43" s="10">
        <f t="shared" si="3"/>
        <v>2.7101580870733102</v>
      </c>
      <c r="AU43" s="10">
        <f t="shared" si="3"/>
        <v>1.8500064214505869</v>
      </c>
      <c r="AV43" s="10">
        <f t="shared" ref="AV43" si="4">AV42/AU42*100-100</f>
        <v>-1.5572610371788755</v>
      </c>
      <c r="AW43" s="10">
        <f t="shared" ref="AW43:AZ43" si="5">AW42/AV42*100-100</f>
        <v>1.7724406569767694</v>
      </c>
      <c r="AX43" s="10">
        <f t="shared" si="5"/>
        <v>-0.11858361815011165</v>
      </c>
      <c r="AY43" s="10">
        <f t="shared" si="5"/>
        <v>0.49363391271337775</v>
      </c>
      <c r="AZ43" s="10">
        <f t="shared" si="5"/>
        <v>-0.43973578042559325</v>
      </c>
      <c r="BA43" s="10">
        <f t="shared" ref="BA43:BD43" si="6">BA42/AZ42*100-100</f>
        <v>-6.1040496738939964E-2</v>
      </c>
      <c r="BB43" s="10">
        <f t="shared" si="6"/>
        <v>0.56428927000328599</v>
      </c>
      <c r="BC43" s="10">
        <f t="shared" si="6"/>
        <v>-0.61056144188935946</v>
      </c>
      <c r="BD43" s="10">
        <f t="shared" si="6"/>
        <v>4.3769288329102096E-2</v>
      </c>
      <c r="BE43" s="10">
        <f t="shared" ref="BE43" si="7">BE42/BD42*100-100</f>
        <v>0.19666852976114058</v>
      </c>
      <c r="BF43" s="10">
        <f t="shared" ref="BF43:BH43" si="8">BF42/BE42*100-100</f>
        <v>0.43991574503824893</v>
      </c>
      <c r="BG43" s="10">
        <f t="shared" si="8"/>
        <v>0.44471567098329956</v>
      </c>
      <c r="BH43" s="10">
        <f t="shared" si="8"/>
        <v>-0.67457534249638229</v>
      </c>
      <c r="BI43" s="10">
        <f t="shared" ref="BI43" si="9">BI42/BH42*100-100</f>
        <v>-0.89856195678309803</v>
      </c>
      <c r="BJ43" s="10">
        <f t="shared" ref="BJ43:BN43" si="10">BJ42/BI42*100-100</f>
        <v>0.25235946619206118</v>
      </c>
      <c r="BK43" s="10">
        <f t="shared" si="10"/>
        <v>-0.44186930115691325</v>
      </c>
      <c r="BL43" s="10">
        <f t="shared" si="10"/>
        <v>0.44855666097987523</v>
      </c>
      <c r="BM43" s="10">
        <f t="shared" si="10"/>
        <v>0.91558177495558368</v>
      </c>
      <c r="BN43" s="10">
        <f t="shared" si="10"/>
        <v>0.91719529706632841</v>
      </c>
      <c r="BO43" s="10">
        <f t="shared" ref="BO43:BT43" si="11">BO42/BN42*100-100</f>
        <v>0.27144279800151594</v>
      </c>
      <c r="BP43" s="10">
        <f t="shared" si="11"/>
        <v>-1.1759514107211402</v>
      </c>
      <c r="BQ43" s="10">
        <f t="shared" si="11"/>
        <v>-3.5210198366788035</v>
      </c>
      <c r="BR43" s="10">
        <f t="shared" si="11"/>
        <v>1.3212473043078745</v>
      </c>
      <c r="BS43" s="10">
        <f t="shared" si="11"/>
        <v>1.9403420792387891</v>
      </c>
      <c r="BT43" s="10">
        <f t="shared" si="11"/>
        <v>1.8631423413807369</v>
      </c>
      <c r="BU43" s="10">
        <f t="shared" ref="BU43" si="12">BU42/BT42*100-100</f>
        <v>-0.87176174318322808</v>
      </c>
      <c r="BV43" s="10">
        <f t="shared" ref="BV43:BY43" si="13">BV42/BU42*100-100</f>
        <v>3.337108769893149</v>
      </c>
      <c r="BW43" s="10">
        <f t="shared" si="13"/>
        <v>-0.93467478777030522</v>
      </c>
      <c r="BX43" s="10">
        <f t="shared" si="13"/>
        <v>3.7769814508670265</v>
      </c>
      <c r="BY43" s="10">
        <f t="shared" si="13"/>
        <v>1.7530413946999204</v>
      </c>
      <c r="BZ43" s="10">
        <f t="shared" ref="BZ43" si="14">BZ42/BY42*100-100</f>
        <v>16.253889351256618</v>
      </c>
      <c r="CA43" s="10">
        <f t="shared" ref="CA43" si="15">CA42/BZ42*100-100</f>
        <v>0.78794499089708836</v>
      </c>
      <c r="CB43" s="10">
        <f>CB42/CA42*100-100</f>
        <v>-0.57670128455025349</v>
      </c>
      <c r="CC43" s="10">
        <f t="shared" ref="CC43:CG43" si="16">CC42/CB42*100-100</f>
        <v>2.5081779768100034</v>
      </c>
      <c r="CD43" s="10">
        <f t="shared" ref="CD43:CP43" si="17">CD42/CC42*100-100</f>
        <v>-3.4112396650653523</v>
      </c>
      <c r="CE43" s="10">
        <f t="shared" si="16"/>
        <v>2.0303478054837854</v>
      </c>
      <c r="CF43" s="10">
        <f t="shared" si="17"/>
        <v>28.973186044744892</v>
      </c>
      <c r="CG43" s="10">
        <f t="shared" si="16"/>
        <v>6.2045674167723774</v>
      </c>
      <c r="CH43" s="10">
        <f t="shared" si="17"/>
        <v>10.380837712490319</v>
      </c>
      <c r="CI43" s="10">
        <f t="shared" si="17"/>
        <v>13.346015560763689</v>
      </c>
      <c r="CJ43" s="10">
        <f t="shared" si="17"/>
        <v>7.9822779123978336</v>
      </c>
      <c r="CK43" s="10">
        <f t="shared" si="17"/>
        <v>2.1216737265445005</v>
      </c>
      <c r="CL43" s="10">
        <f t="shared" si="17"/>
        <v>9.7915206898456546</v>
      </c>
      <c r="CM43" s="10">
        <f t="shared" si="17"/>
        <v>8.6703438309658338</v>
      </c>
      <c r="CN43" s="10">
        <f t="shared" si="17"/>
        <v>2.2056942754341122</v>
      </c>
      <c r="CO43" s="10">
        <f t="shared" si="17"/>
        <v>4.4217907063266608</v>
      </c>
      <c r="CP43" s="10">
        <f t="shared" si="17"/>
        <v>3.5363296234335593</v>
      </c>
    </row>
    <row r="44" spans="1:94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18">P42/D42*100-100</f>
        <v>58.557211498363301</v>
      </c>
      <c r="Q44" s="10">
        <f t="shared" si="18"/>
        <v>55.847753864440818</v>
      </c>
      <c r="R44" s="10">
        <f t="shared" si="18"/>
        <v>50.143284183699961</v>
      </c>
      <c r="S44" s="10">
        <f t="shared" si="18"/>
        <v>33.484941402381196</v>
      </c>
      <c r="T44" s="10">
        <f t="shared" si="18"/>
        <v>11.915519972191959</v>
      </c>
      <c r="U44" s="10">
        <f t="shared" si="18"/>
        <v>27.513444232164346</v>
      </c>
      <c r="V44" s="10">
        <f t="shared" si="18"/>
        <v>101.79507791228116</v>
      </c>
      <c r="W44" s="10">
        <f t="shared" si="18"/>
        <v>81.917772643436734</v>
      </c>
      <c r="X44" s="10">
        <f t="shared" si="18"/>
        <v>53.838001217019183</v>
      </c>
      <c r="Y44" s="10">
        <f t="shared" si="18"/>
        <v>71.086873203597719</v>
      </c>
      <c r="Z44" s="10">
        <f t="shared" si="18"/>
        <v>45.113877162189425</v>
      </c>
      <c r="AA44" s="10">
        <f t="shared" si="18"/>
        <v>37.382481040563505</v>
      </c>
      <c r="AB44" s="10">
        <f t="shared" si="18"/>
        <v>-3.2108229137039217</v>
      </c>
      <c r="AC44" s="10">
        <f t="shared" si="18"/>
        <v>-7.6562119792914274</v>
      </c>
      <c r="AD44" s="10">
        <f t="shared" si="18"/>
        <v>-16.350638894610782</v>
      </c>
      <c r="AE44" s="10">
        <f t="shared" si="18"/>
        <v>8.3422777591210178</v>
      </c>
      <c r="AF44" s="10">
        <f t="shared" si="18"/>
        <v>30.874911612947869</v>
      </c>
      <c r="AG44" s="10">
        <f t="shared" si="18"/>
        <v>3.0061253787868623</v>
      </c>
      <c r="AH44" s="10">
        <f t="shared" si="18"/>
        <v>-28.555612636349082</v>
      </c>
      <c r="AI44" s="10">
        <f t="shared" si="18"/>
        <v>-24.577280414000342</v>
      </c>
      <c r="AJ44" s="10">
        <f t="shared" si="18"/>
        <v>-19.56997465004639</v>
      </c>
      <c r="AK44" s="10">
        <f t="shared" si="18"/>
        <v>-15.375030268407215</v>
      </c>
      <c r="AL44" s="10">
        <f t="shared" si="18"/>
        <v>-5.1159143556659501</v>
      </c>
      <c r="AM44" s="10">
        <f t="shared" si="18"/>
        <v>0.9265362173046725</v>
      </c>
      <c r="AN44" s="10">
        <f t="shared" si="18"/>
        <v>1.7584314659605269</v>
      </c>
      <c r="AO44" s="10">
        <f t="shared" si="18"/>
        <v>10.852345081032496</v>
      </c>
      <c r="AP44" s="10">
        <f t="shared" si="18"/>
        <v>15.746749715370711</v>
      </c>
      <c r="AQ44" s="10">
        <f t="shared" si="18"/>
        <v>13.304699320567721</v>
      </c>
      <c r="AR44" s="10">
        <f t="shared" si="18"/>
        <v>7.1747456433019323</v>
      </c>
      <c r="AS44" s="10">
        <f t="shared" si="18"/>
        <v>8.7229104834941609</v>
      </c>
      <c r="AT44" s="10">
        <f t="shared" si="18"/>
        <v>15.897642428822351</v>
      </c>
      <c r="AU44" s="10">
        <f t="shared" si="18"/>
        <v>17.411196390516054</v>
      </c>
      <c r="AV44" s="10">
        <f t="shared" ref="AV44" si="19">AV42/AJ42*100-100</f>
        <v>26.251428934008686</v>
      </c>
      <c r="AW44" s="10">
        <f t="shared" ref="AW44:AZ44" si="20">AW42/AK42*100-100</f>
        <v>24.202295089267437</v>
      </c>
      <c r="AX44" s="10">
        <f t="shared" si="20"/>
        <v>23.065405428836328</v>
      </c>
      <c r="AY44" s="10">
        <f t="shared" si="20"/>
        <v>21.133499603796906</v>
      </c>
      <c r="AZ44" s="10">
        <f t="shared" si="20"/>
        <v>21.09571305716338</v>
      </c>
      <c r="BA44" s="10">
        <f t="shared" ref="BA44:BD44" si="21">BA42/AO42*100-100</f>
        <v>11.639606133078217</v>
      </c>
      <c r="BB44" s="10">
        <f t="shared" si="21"/>
        <v>8.0056665388068495</v>
      </c>
      <c r="BC44" s="10">
        <f t="shared" si="21"/>
        <v>3.1548089490104587</v>
      </c>
      <c r="BD44" s="10">
        <f t="shared" si="21"/>
        <v>5.690288273667619</v>
      </c>
      <c r="BE44" s="10">
        <f t="shared" ref="BE44" si="22">BE42/AS42*100-100</f>
        <v>4.8720596631861355</v>
      </c>
      <c r="BF44" s="10">
        <f t="shared" ref="BF44:BH44" si="23">BF42/AT42*100-100</f>
        <v>2.5540319746107514</v>
      </c>
      <c r="BG44" s="10">
        <f t="shared" si="23"/>
        <v>1.1390273259051611</v>
      </c>
      <c r="BH44" s="10">
        <f t="shared" si="23"/>
        <v>2.0458892594033244</v>
      </c>
      <c r="BI44" s="10">
        <f t="shared" ref="BI44" si="24">BI42/AW42*100-100</f>
        <v>-0.63228997237901297</v>
      </c>
      <c r="BJ44" s="10">
        <f t="shared" ref="BJ44:BN44" si="25">BJ42/AX42*100-100</f>
        <v>-0.26325470859431732</v>
      </c>
      <c r="BK44" s="10">
        <f t="shared" si="25"/>
        <v>-1.1917119862176548</v>
      </c>
      <c r="BL44" s="10">
        <f t="shared" si="25"/>
        <v>-0.31012879558564066</v>
      </c>
      <c r="BM44" s="10">
        <f t="shared" si="25"/>
        <v>0.6640593384964717</v>
      </c>
      <c r="BN44" s="10">
        <f t="shared" si="25"/>
        <v>1.0173154844610224</v>
      </c>
      <c r="BO44" s="10">
        <f t="shared" ref="BO44:BT44" si="26">BO42/BC42*100-100</f>
        <v>1.9137658704604661</v>
      </c>
      <c r="BP44" s="10">
        <f t="shared" si="26"/>
        <v>0.6712464148799171</v>
      </c>
      <c r="BQ44" s="10">
        <f t="shared" si="26"/>
        <v>-3.0640506476211442</v>
      </c>
      <c r="BR44" s="10">
        <f t="shared" si="26"/>
        <v>-2.2134653921647356</v>
      </c>
      <c r="BS44" s="10">
        <f t="shared" si="26"/>
        <v>-0.75741942146051144</v>
      </c>
      <c r="BT44" s="10">
        <f t="shared" si="26"/>
        <v>1.778181635330256</v>
      </c>
      <c r="BU44" s="10">
        <f t="shared" ref="BU44" si="27">BU42/BI42*100-100</f>
        <v>1.8057057264180543</v>
      </c>
      <c r="BV44" s="10">
        <f t="shared" ref="BV44:BY44" si="28">BV42/BJ42*100-100</f>
        <v>4.938251249780734</v>
      </c>
      <c r="BW44" s="10">
        <f t="shared" si="28"/>
        <v>4.4188145587892507</v>
      </c>
      <c r="BX44" s="10">
        <f t="shared" si="28"/>
        <v>7.8787962893491823</v>
      </c>
      <c r="BY44" s="10">
        <f t="shared" si="28"/>
        <v>8.7740409495883114</v>
      </c>
      <c r="BZ44" s="10">
        <f t="shared" ref="BZ44" si="29">BZ42/BN42*100-100</f>
        <v>25.304763807779949</v>
      </c>
      <c r="CA44" s="10">
        <f t="shared" ref="CA44" si="30">CA42/BO42*100-100</f>
        <v>25.950213633582891</v>
      </c>
      <c r="CB44" s="10">
        <f>CB42/BP42*100-100</f>
        <v>26.713951635502454</v>
      </c>
      <c r="CC44" s="10">
        <f t="shared" ref="CC44:CG44" si="31">CC42/BQ42*100-100</f>
        <v>34.632603748595017</v>
      </c>
      <c r="CD44" s="10">
        <f t="shared" ref="CD44:CP44" si="32">CD42/BR42*100-100</f>
        <v>28.344218441025589</v>
      </c>
      <c r="CE44" s="10">
        <f t="shared" si="31"/>
        <v>28.457536822684091</v>
      </c>
      <c r="CF44" s="10">
        <f t="shared" si="32"/>
        <v>62.645461495362838</v>
      </c>
      <c r="CG44" s="10">
        <f t="shared" si="31"/>
        <v>74.256005999667366</v>
      </c>
      <c r="CH44" s="10">
        <f t="shared" si="32"/>
        <v>86.133753379017719</v>
      </c>
      <c r="CI44" s="10">
        <f t="shared" si="32"/>
        <v>112.96573005422275</v>
      </c>
      <c r="CJ44" s="10">
        <f t="shared" si="32"/>
        <v>121.59562098478864</v>
      </c>
      <c r="CK44" s="10">
        <f t="shared" si="32"/>
        <v>122.39842067873889</v>
      </c>
      <c r="CL44" s="10">
        <f t="shared" si="32"/>
        <v>110.03564647684473</v>
      </c>
      <c r="CM44" s="10">
        <f t="shared" si="32"/>
        <v>126.46206271453764</v>
      </c>
      <c r="CN44" s="10">
        <f t="shared" si="32"/>
        <v>132.79968222568664</v>
      </c>
      <c r="CO44" s="10">
        <f t="shared" si="32"/>
        <v>137.14556412630233</v>
      </c>
      <c r="CP44" s="10">
        <f t="shared" si="32"/>
        <v>154.2032966462603</v>
      </c>
    </row>
    <row r="46" spans="1:94" ht="15" customHeight="1">
      <c r="A46" s="12" t="s">
        <v>49</v>
      </c>
    </row>
    <row r="47" spans="1:94" ht="15" customHeight="1">
      <c r="A47" s="6" t="s">
        <v>10</v>
      </c>
      <c r="B47" s="21">
        <v>4623.2142857142853</v>
      </c>
      <c r="C47" s="6"/>
      <c r="F47" s="6"/>
      <c r="G47" s="6"/>
      <c r="H47" s="14"/>
      <c r="I47" s="17"/>
    </row>
    <row r="48" spans="1:94" ht="15" customHeight="1">
      <c r="A48" s="6" t="s">
        <v>29</v>
      </c>
      <c r="B48" s="21">
        <v>4600</v>
      </c>
      <c r="C48" s="6"/>
      <c r="F48" s="6"/>
      <c r="G48" s="6"/>
      <c r="H48" s="15"/>
      <c r="I48" s="17"/>
    </row>
    <row r="49" spans="1:9" ht="15" customHeight="1">
      <c r="A49" s="6" t="s">
        <v>17</v>
      </c>
      <c r="B49" s="21">
        <v>4557.1428571428569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50</v>
      </c>
    </row>
    <row r="52" spans="1:9">
      <c r="A52" s="6" t="s">
        <v>14</v>
      </c>
      <c r="B52" s="21">
        <v>2800</v>
      </c>
      <c r="C52" s="6"/>
      <c r="F52" s="13"/>
      <c r="H52" s="6"/>
      <c r="I52" s="17"/>
    </row>
    <row r="53" spans="1:9">
      <c r="A53" s="6" t="s">
        <v>12</v>
      </c>
      <c r="B53" s="21">
        <v>2900</v>
      </c>
      <c r="C53" s="6"/>
      <c r="F53" s="13"/>
      <c r="H53" s="6"/>
      <c r="I53" s="17"/>
    </row>
    <row r="54" spans="1:9">
      <c r="A54" s="6" t="s">
        <v>21</v>
      </c>
      <c r="B54" s="21">
        <v>2925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CP41">
    <sortCondition ref="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JAN 2023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2023-02-20T14:04:48Z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